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ignación-Provisional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<sst xmlns="http://schemas.openxmlformats.org/spreadsheetml/2006/main" count="640" uniqueCount="262">
  <si>
    <t xml:space="preserve">Titulacion</t>
  </si>
  <si>
    <t xml:space="preserve">Curso</t>
  </si>
  <si>
    <t xml:space="preserve">Titulo del TFG asignado</t>
  </si>
  <si>
    <t xml:space="preserve">Caracter</t>
  </si>
  <si>
    <t xml:space="preserve">Alumno (email)</t>
  </si>
  <si>
    <t xml:space="preserve">Tutor 1 (email)</t>
  </si>
  <si>
    <t xml:space="preserve">Departamento</t>
  </si>
  <si>
    <t xml:space="preserve">Tutor 2 (email)</t>
  </si>
  <si>
    <t xml:space="preserve">Propuesta</t>
  </si>
  <si>
    <t xml:space="preserve">GBT</t>
  </si>
  <si>
    <t xml:space="preserve">2020/2021</t>
  </si>
  <si>
    <t xml:space="preserve">Microbiota en vinos del Marco de Jerez</t>
  </si>
  <si>
    <t xml:space="preserve">Bibliográfico</t>
  </si>
  <si>
    <t xml:space="preserve">carmen.beyespigado@alum.uca.es</t>
  </si>
  <si>
    <t xml:space="preserve">gustavo.cordero@uca.es</t>
  </si>
  <si>
    <t xml:space="preserve">BIOMEDICINA,BIOTECNOLOGIA Y SALUD PUBLICA</t>
  </si>
  <si>
    <t xml:space="preserve">marina.ruiz@uca.es</t>
  </si>
  <si>
    <t xml:space="preserve">Evaluación del efecto de factores ateroscleróticos sobre el potencial angiogénico de células endoteliales progenitoras.</t>
  </si>
  <si>
    <t xml:space="preserve">Trabajo de investigación en el laboratorio</t>
  </si>
  <si>
    <t xml:space="preserve">kenia.delgadoperez@alum.uca.es</t>
  </si>
  <si>
    <t xml:space="preserve">almudena.gonzalez@uca.es</t>
  </si>
  <si>
    <t xml:space="preserve">ismael.sanchez@uca.es</t>
  </si>
  <si>
    <r>
      <rPr>
        <b val="true"/>
        <sz val="12"/>
        <color rgb="FF000000"/>
        <rFont val="Calibri"/>
        <family val="2"/>
        <charset val="1"/>
      </rPr>
      <t xml:space="preserve">Implementación de un análisis bioinformático de datos miRNA obtenidos por secuenciación masiva en el lenguado senegalés (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</t>
    </r>
    <r>
      <rPr>
        <b val="true"/>
        <sz val="12"/>
        <color rgb="FF000000"/>
        <rFont val="Calibri"/>
        <family val="2"/>
        <charset val="1"/>
      </rPr>
      <t xml:space="preserve">, Kaup 1858)</t>
    </r>
  </si>
  <si>
    <t xml:space="preserve">Trabajos de iniciación a la investigación</t>
  </si>
  <si>
    <t xml:space="preserve">juanmanuel.fernandezromero@alum.uca.es</t>
  </si>
  <si>
    <t xml:space="preserve">alberto.arias@uca.es</t>
  </si>
  <si>
    <t xml:space="preserve">laureana.rebordinos@uca.es</t>
  </si>
  <si>
    <t xml:space="preserve">Estudio de la biodisponibilidad de extractos naturales impregnados en apósitos mediante tecnología supercrítica a través de piel artificial.</t>
  </si>
  <si>
    <t xml:space="preserve">Trabajo de iniciación a la investigación</t>
  </si>
  <si>
    <t xml:space="preserve">nerea.castrromer@alum.uca.es</t>
  </si>
  <si>
    <t xml:space="preserve">casimiro.mantell@uca.es</t>
  </si>
  <si>
    <t xml:space="preserve">INGENIERIA QUIMICA Y TECN. DE ALIMENTOS</t>
  </si>
  <si>
    <t xml:space="preserve">Cristina.cejudo@gm.uca.es</t>
  </si>
  <si>
    <r>
      <rPr>
        <b val="true"/>
        <sz val="12"/>
        <color rgb="FF000000"/>
        <rFont val="Calibri"/>
        <family val="2"/>
        <charset val="1"/>
      </rPr>
      <t xml:space="preserve">Desarrollo y optimización de la extracción enzimática y análisis de compuestos con actividad biológica en bayas de grosella negra (</t>
    </r>
    <r>
      <rPr>
        <b val="true"/>
        <i val="true"/>
        <sz val="12"/>
        <color rgb="FF000000"/>
        <rFont val="Calibri"/>
        <family val="2"/>
        <charset val="1"/>
      </rPr>
      <t xml:space="preserve">Ribes nigrum L</t>
    </r>
    <r>
      <rPr>
        <b val="true"/>
        <sz val="12"/>
        <color rgb="FF000000"/>
        <rFont val="Calibri"/>
        <family val="2"/>
        <charset val="1"/>
      </rPr>
      <t xml:space="preserve">.)</t>
    </r>
  </si>
  <si>
    <t xml:space="preserve">Iniciación a la Investigación</t>
  </si>
  <si>
    <t xml:space="preserve">antonio.fernandezdepenarandaalejandre@alum.uca.es</t>
  </si>
  <si>
    <t xml:space="preserve">gerardo.fernandez@uca.es</t>
  </si>
  <si>
    <t xml:space="preserve">QUIMICA ANALITICA</t>
  </si>
  <si>
    <t xml:space="preserve">ceferino.carrera@uca.es</t>
  </si>
  <si>
    <t xml:space="preserve">ESTUDIO DE LA ACTIVIDAD ANTIOXIDANTE Y CONTENIDO EN COMPUESTOS BIOACTIVOS DE SETAS COMERCIALIZABLES Y SILVESTRES DEL SUR DE ANDALUCÍA Y NORTE DE MARRUECOS</t>
  </si>
  <si>
    <t xml:space="preserve">carlos.onetolaz@alum.uca.es</t>
  </si>
  <si>
    <t xml:space="preserve">Aplicaciones de las técnicas de amplificación isotérmica de ADN</t>
  </si>
  <si>
    <t xml:space="preserve">Revisión bibliográfica</t>
  </si>
  <si>
    <t xml:space="preserve">jaime.perezleiva@alum.uca.es</t>
  </si>
  <si>
    <t xml:space="preserve">alejandro.centeno@uca.es</t>
  </si>
  <si>
    <t xml:space="preserve">CARACTERIZACIÓN DE POBLACIONES MICROBIANAS PRESENTES EN AGUAS RESIDUALES PROCEDENTES DE UNA REFINERÍA.</t>
  </si>
  <si>
    <t xml:space="preserve">jjose.calderoncaro@alum.uca.es</t>
  </si>
  <si>
    <t xml:space="preserve">josemanuel.montesdeoca@uca.es</t>
  </si>
  <si>
    <t xml:space="preserve">maria.carbu@uca.es</t>
  </si>
  <si>
    <r>
      <rPr>
        <b val="true"/>
        <sz val="12"/>
        <color rgb="FF000000"/>
        <rFont val="Calibri"/>
        <family val="2"/>
        <charset val="1"/>
      </rPr>
      <t xml:space="preserve">Aproximación a la caracterización funcional de una acetil transferasa de</t>
    </r>
    <r>
      <rPr>
        <b val="true"/>
        <i val="true"/>
        <sz val="12"/>
        <color rgb="FF000000"/>
        <rFont val="Calibri"/>
        <family val="2"/>
        <charset val="1"/>
      </rPr>
      <t xml:space="preserve"> Botrytis cinerea</t>
    </r>
    <r>
      <rPr>
        <b val="true"/>
        <sz val="12"/>
        <color rgb="FF000000"/>
        <rFont val="Calibri"/>
        <family val="2"/>
        <charset val="1"/>
      </rPr>
      <t xml:space="preserve"> mediante la obtención de un mutante nulo en el gen </t>
    </r>
    <r>
      <rPr>
        <b val="true"/>
        <i val="true"/>
        <sz val="12"/>
        <color rgb="FF000000"/>
        <rFont val="Calibri"/>
        <family val="2"/>
        <charset val="1"/>
      </rPr>
      <t xml:space="preserve">Bcbot</t>
    </r>
    <r>
      <rPr>
        <b val="true"/>
        <sz val="12"/>
        <color rgb="FF000000"/>
        <rFont val="Calibri"/>
        <family val="2"/>
        <charset val="1"/>
      </rPr>
      <t xml:space="preserve">5</t>
    </r>
  </si>
  <si>
    <t xml:space="preserve">lorena.rodriguezrivero@alum.uca.es</t>
  </si>
  <si>
    <t xml:space="preserve">ivonne.suarez@uca.es</t>
  </si>
  <si>
    <t xml:space="preserve">QUIMICA ORGANICA</t>
  </si>
  <si>
    <t xml:space="preserve">inmaculada.izquierdo@uca.es</t>
  </si>
  <si>
    <r>
      <rPr>
        <b val="true"/>
        <sz val="12"/>
        <color rgb="FF000000"/>
        <rFont val="Calibri"/>
        <family val="2"/>
        <charset val="1"/>
      </rPr>
      <t xml:space="preserve">Obtención de mutantes de</t>
    </r>
    <r>
      <rPr>
        <b val="true"/>
        <i val="true"/>
        <sz val="12"/>
        <color rgb="FF000000"/>
        <rFont val="Calibri"/>
        <family val="2"/>
        <charset val="1"/>
      </rPr>
      <t xml:space="preserve"> Botrytis cinerea </t>
    </r>
    <r>
      <rPr>
        <b val="true"/>
        <sz val="12"/>
        <color rgb="FF000000"/>
        <rFont val="Calibri"/>
        <family val="2"/>
        <charset val="1"/>
      </rPr>
      <t xml:space="preserve">delecionados en el gen </t>
    </r>
    <r>
      <rPr>
        <b val="true"/>
        <i val="true"/>
        <sz val="12"/>
        <color rgb="FF000000"/>
        <rFont val="Calibri"/>
        <family val="2"/>
        <charset val="1"/>
      </rPr>
      <t xml:space="preserve">Bcbot</t>
    </r>
    <r>
      <rPr>
        <b val="true"/>
        <sz val="12"/>
        <color rgb="FF000000"/>
        <rFont val="Calibri"/>
        <family val="2"/>
        <charset val="1"/>
      </rPr>
      <t xml:space="preserve">7 </t>
    </r>
  </si>
  <si>
    <t xml:space="preserve">pau.gilabertprieto@alum.uca.es</t>
  </si>
  <si>
    <t xml:space="preserve">javier.moraga@uca.es</t>
  </si>
  <si>
    <r>
      <rPr>
        <b val="true"/>
        <sz val="12"/>
        <color rgb="FF000000"/>
        <rFont val="Calibri"/>
        <family val="2"/>
        <charset val="1"/>
      </rPr>
      <t xml:space="preserve">Caracterización del gen amh mediante la técnica RACE en parejas salvajes y cultivadas de 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</t>
    </r>
  </si>
  <si>
    <t xml:space="preserve">laura.lucenadelamo@alum.uca.es</t>
  </si>
  <si>
    <t xml:space="preserve">silvia.portela@uca.es</t>
  </si>
  <si>
    <r>
      <rPr>
        <b val="true"/>
        <sz val="12"/>
        <color rgb="FF000000"/>
        <rFont val="Calibri"/>
        <family val="2"/>
        <charset val="1"/>
      </rPr>
      <t xml:space="preserve">Puesta a punto de la técnica Fiber-FISH en la especie 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</t>
    </r>
    <r>
      <rPr>
        <b val="true"/>
        <sz val="12"/>
        <color rgb="FF000000"/>
        <rFont val="Calibri"/>
        <family val="2"/>
        <charset val="1"/>
      </rPr>
      <t xml:space="preserve"> (Kaup, 1858) para aumentar la resolución del mapa citogenético</t>
    </r>
  </si>
  <si>
    <t xml:space="preserve">javier.aguilarroman@alum.uca.es</t>
  </si>
  <si>
    <r>
      <rPr>
        <b val="true"/>
        <sz val="12"/>
        <color rgb="FF000000"/>
        <rFont val="Calibri"/>
        <family val="2"/>
        <charset val="1"/>
      </rPr>
      <t xml:space="preserve">Obtención de los mapas integrados y estudios de sintenia de los cromosomas acrocéntricos 16 y 17 del lenguado senegalés 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</t>
    </r>
  </si>
  <si>
    <t xml:space="preserve">victor.millancalvellido@alum.uca.es</t>
  </si>
  <si>
    <t xml:space="preserve">mariaesther.rodriguez@uca.es</t>
  </si>
  <si>
    <r>
      <rPr>
        <b val="true"/>
        <sz val="12"/>
        <color rgb="FF000000"/>
        <rFont val="Calibri"/>
        <family val="2"/>
        <charset val="1"/>
      </rPr>
      <t xml:space="preserve">Obtención de los mapas integrados y estudios de genómica comparada de los cromosomas acrocéntricos 13, 14 y 15 del lenguado senegalés 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</t>
    </r>
  </si>
  <si>
    <t xml:space="preserve">antonio.hidalgotoledo@alum.uca.es</t>
  </si>
  <si>
    <t xml:space="preserve">emiliomanuel.garcia@uca.es</t>
  </si>
  <si>
    <r>
      <rPr>
        <b val="true"/>
        <sz val="12"/>
        <color rgb="FF000000"/>
        <rFont val="Calibri"/>
        <family val="2"/>
        <charset val="1"/>
      </rPr>
      <t xml:space="preserve">Obtención de los mapas integrados y estudios de genómica comparada de los cromosomas acrocéntricos 10, 11 y 12 del lenguado senegalés 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</t>
    </r>
  </si>
  <si>
    <t xml:space="preserve">miriam.poleygil@alum.uca.es</t>
  </si>
  <si>
    <r>
      <rPr>
        <b val="true"/>
        <sz val="12"/>
        <color rgb="FF000000"/>
        <rFont val="Calibri"/>
        <family val="2"/>
        <charset val="1"/>
      </rPr>
      <t xml:space="preserve">Obtención de los mapas integrados y estudios de sintenia de los cromosomas subtelocéntricos del lenguado senegalés</t>
    </r>
    <r>
      <rPr>
        <b val="true"/>
        <i val="true"/>
        <sz val="12"/>
        <color rgb="FF000000"/>
        <rFont val="Calibri"/>
        <family val="2"/>
        <charset val="1"/>
      </rPr>
      <t xml:space="preserve"> Solea senegalensis</t>
    </r>
  </si>
  <si>
    <t xml:space="preserve">joseluis.hernandezfernandez@alum.uca.es</t>
  </si>
  <si>
    <r>
      <rPr>
        <b val="true"/>
        <sz val="12"/>
        <color rgb="FF000000"/>
        <rFont val="Calibri"/>
        <family val="2"/>
        <charset val="1"/>
      </rPr>
      <t xml:space="preserve">Identificación de Elementos Transponibles y DNA satélite en los cromosomas 17 a 21 del genoma del lenguado 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 </t>
    </r>
    <r>
      <rPr>
        <b val="true"/>
        <sz val="12"/>
        <color rgb="FF000000"/>
        <rFont val="Calibri"/>
        <family val="2"/>
        <charset val="1"/>
      </rPr>
      <t xml:space="preserve">mediante tratamiento de datos procedentes de NGS (Next Generation Sequencing)</t>
    </r>
  </si>
  <si>
    <t xml:space="preserve"> Iniciación a la Investigación. Análisis bioinformático.</t>
  </si>
  <si>
    <t xml:space="preserve">antonio.gilgalis@alum.uca.es</t>
  </si>
  <si>
    <t xml:space="preserve">ismael.cross@uca.es</t>
  </si>
  <si>
    <r>
      <rPr>
        <b val="true"/>
        <sz val="12"/>
        <color rgb="FF000000"/>
        <rFont val="Calibri"/>
        <family val="2"/>
        <charset val="1"/>
      </rPr>
      <t xml:space="preserve">Identificación de Elementos Transponibles y DNA satélite en los cromosomas 12 a 16 del genoma del lenguado 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</t>
    </r>
    <r>
      <rPr>
        <b val="true"/>
        <sz val="12"/>
        <color rgb="FF000000"/>
        <rFont val="Calibri"/>
        <family val="2"/>
        <charset val="1"/>
      </rPr>
      <t xml:space="preserve"> mediante tratamiento de datos procedentes de NGS (Next Generation Sequencing)</t>
    </r>
  </si>
  <si>
    <t xml:space="preserve">lydia.foralonso@alum.uca.es</t>
  </si>
  <si>
    <r>
      <rPr>
        <b val="true"/>
        <sz val="12"/>
        <color rgb="FF000000"/>
        <rFont val="Calibri"/>
        <family val="2"/>
        <charset val="1"/>
      </rPr>
      <t xml:space="preserve">Identificación de Elementos Transponibles y DNA satélite en los cromosomas 6 a 11 del genoma del lenguado 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</t>
    </r>
    <r>
      <rPr>
        <b val="true"/>
        <sz val="12"/>
        <color rgb="FF000000"/>
        <rFont val="Calibri"/>
        <family val="2"/>
        <charset val="1"/>
      </rPr>
      <t xml:space="preserve"> mediante tratamiento de datos procedentes de NGS (Next Generation Sequencing)</t>
    </r>
  </si>
  <si>
    <t xml:space="preserve">Iniciación a la Investigación. Análisis bioinformático</t>
  </si>
  <si>
    <t xml:space="preserve">alvaro.lucerogarofano@alum.uca.es</t>
  </si>
  <si>
    <r>
      <rPr>
        <b val="true"/>
        <sz val="12"/>
        <color rgb="FF000000"/>
        <rFont val="Calibri"/>
        <family val="2"/>
        <charset val="1"/>
      </rPr>
      <t xml:space="preserve">Caracterización de los cromosomas acrocéntricos 18-21 de 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</t>
    </r>
    <r>
      <rPr>
        <b val="true"/>
        <sz val="12"/>
        <color rgb="FF000000"/>
        <rFont val="Calibri"/>
        <family val="2"/>
        <charset val="1"/>
      </rPr>
      <t xml:space="preserve"> (Kaup, 1858)</t>
    </r>
  </si>
  <si>
    <t xml:space="preserve">Iniciación a la investigación</t>
  </si>
  <si>
    <t xml:space="preserve">ana.valdiviaaceituno@alum.uca.es</t>
  </si>
  <si>
    <t xml:space="preserve">alejandro.merlo@uca.es</t>
  </si>
  <si>
    <t xml:space="preserve">Evaluación de los cambios proteómicos como respuesta a la terapia mediada por células progenitoras endoteliales en ambiente aterosclerótico en un modelo murino de isquemia crítica de miembros inferiores</t>
  </si>
  <si>
    <t xml:space="preserve">malunaro@gmail.com</t>
  </si>
  <si>
    <t xml:space="preserve">maricarmen.duran@uca.es</t>
  </si>
  <si>
    <t xml:space="preserve">lucia.beltrancamacho@alum.uca.es</t>
  </si>
  <si>
    <t xml:space="preserve">Caracterización estructural de genes de determinación sexual en el lenguado senegalés</t>
  </si>
  <si>
    <t xml:space="preserve">pi.gonmar@alum.uca.es</t>
  </si>
  <si>
    <r>
      <rPr>
        <b val="true"/>
        <sz val="12"/>
        <color rgb="FF000000"/>
        <rFont val="Calibri"/>
        <family val="2"/>
        <charset val="1"/>
      </rPr>
      <t xml:space="preserve">Estudio de la expresión génica de genes de determinación sexual en una especie de interés para la acuicultura, el lenguado senegalés</t>
    </r>
    <r>
      <rPr>
        <b val="true"/>
        <i val="true"/>
        <sz val="12"/>
        <color rgb="FF000000"/>
        <rFont val="Calibri"/>
        <family val="2"/>
        <charset val="1"/>
      </rPr>
      <t xml:space="preserve"> Solea senegalensis</t>
    </r>
    <r>
      <rPr>
        <b val="true"/>
        <sz val="12"/>
        <color rgb="FF000000"/>
        <rFont val="Calibri"/>
        <family val="2"/>
        <charset val="1"/>
      </rPr>
      <t xml:space="preserve"> (Kaup, 1858)</t>
    </r>
  </si>
  <si>
    <t xml:space="preserve">juan.aguileramoreno@alum.uca.es</t>
  </si>
  <si>
    <t xml:space="preserve">Estudio de la impregnación supercrítica de productos farmacoactivos en diversos polímeros aptos para su utilización en “stents” cardíacos.</t>
  </si>
  <si>
    <t xml:space="preserve">iniciación a la Investigación</t>
  </si>
  <si>
    <t xml:space="preserve">noemi.torobarrios@alum.uca.es</t>
  </si>
  <si>
    <t xml:space="preserve">lourdes.casas@uca.es</t>
  </si>
  <si>
    <t xml:space="preserve">Estudio del proceso de generación de dispositivos de interés biomédico fabricados en una impresora 3D, utilizando filamentos de PLA impregnados mediante técnicas supercríticas con sustancias farmacoactivas.</t>
  </si>
  <si>
    <t xml:space="preserve">a.galindopriego@alum.uca.es</t>
  </si>
  <si>
    <t xml:space="preserve">Recubrimiento celular de polímeros impregnados mediante tecnología supercrítica con productos con propiedades farmacoactivas.</t>
  </si>
  <si>
    <t xml:space="preserve">pilar.grossorodriguez@alum.uca.es</t>
  </si>
  <si>
    <t xml:space="preserve">ismael.sanchez@gm.uca.es</t>
  </si>
  <si>
    <t xml:space="preserve">Desarrollo de films biodegradables aditivados con sustancias activas naturales y su aplicación en la preservación de alimentos</t>
  </si>
  <si>
    <t xml:space="preserve">irene.romeragonzalez@alum.uca.es</t>
  </si>
  <si>
    <t xml:space="preserve">cristina.cejudo@uca.es</t>
  </si>
  <si>
    <t xml:space="preserve">marta.ferreiro@uca.es</t>
  </si>
  <si>
    <t xml:space="preserve">ESTUDIO DE LA EVOLUCIÓN DE COMPUESTOS PSICOTRÓPICOS EN HONGOS ALUCINÓGENOS</t>
  </si>
  <si>
    <t xml:space="preserve">curro.polocastellano@alum.uca.es</t>
  </si>
  <si>
    <t xml:space="preserve">Estudio de la síntesis de tíabenzoxacinonas mediante biocatálisis</t>
  </si>
  <si>
    <t xml:space="preserve">nerea.rojassanz@alum.uca.es</t>
  </si>
  <si>
    <t xml:space="preserve">rosa.varela@uca.es</t>
  </si>
  <si>
    <t xml:space="preserve">jorge.bolivar@uca.es</t>
  </si>
  <si>
    <r>
      <rPr>
        <b val="true"/>
        <sz val="12"/>
        <color rgb="FF000000"/>
        <rFont val="Calibri"/>
        <family val="2"/>
        <charset val="1"/>
      </rPr>
      <t xml:space="preserve">Amplificación del genoma completo del lenguado senegalés (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</t>
    </r>
    <r>
      <rPr>
        <b val="true"/>
        <sz val="12"/>
        <color rgb="FF000000"/>
        <rFont val="Calibri"/>
        <family val="2"/>
        <charset val="1"/>
      </rPr>
      <t xml:space="preserve">, Kaup 1858) mediante técnicas de Whole Genome Amplification</t>
    </r>
  </si>
  <si>
    <t xml:space="preserve">francisco.barrajonhita@alum.uca.es</t>
  </si>
  <si>
    <t xml:space="preserve">Estudio de proteínas relacionadas con la ruta de mTOR en el proceso de aterosclerosis </t>
  </si>
  <si>
    <t xml:space="preserve">pili.bermejomorillo@alum.uca.es</t>
  </si>
  <si>
    <t xml:space="preserve">margarita.jimenezpalomares@uca.es</t>
  </si>
  <si>
    <t xml:space="preserve">Almudena González Rovira</t>
  </si>
  <si>
    <t xml:space="preserve">Encapsulación de la hormona inhibidora de las gonadotrofinas (GnIH) en peces</t>
  </si>
  <si>
    <t xml:space="preserve">paula.feraldama@alum.uca.es</t>
  </si>
  <si>
    <t xml:space="preserve">clara.pereyra@uca.es</t>
  </si>
  <si>
    <t xml:space="preserve">antonio.montes@uca.es</t>
  </si>
  <si>
    <t xml:space="preserve">LÁMINAS DELGADAS BASADAS EN TiO2 MODIFICADO PARA LA ELIMINACIÓN DE CONTAMINANTES FARMACÉUTICOS MEDIANTE FOTOCATÁLISIS SOLAR. ESTUDIO DE BIODEGRADABILIDAD DE AGUAS RESIDUALES</t>
  </si>
  <si>
    <t xml:space="preserve">INICIACIÓN A LA INVESTIGACIÓN</t>
  </si>
  <si>
    <t xml:space="preserve">silviabeardo@hotmail.com </t>
  </si>
  <si>
    <t xml:space="preserve">almudena.aguinaco@uca.es</t>
  </si>
  <si>
    <t xml:space="preserve">FISICA DE LA MATERIA CONDENSADA</t>
  </si>
  <si>
    <t xml:space="preserve">manolo.dominguez@uca.es</t>
  </si>
  <si>
    <t xml:space="preserve">Fabricación de Scaffolds mediante CO2 supercrítico para su aplicación en regeneración de tejidos</t>
  </si>
  <si>
    <t xml:space="preserve">a.cozaralmagro@gmail.com</t>
  </si>
  <si>
    <r>
      <rPr>
        <b val="true"/>
        <sz val="12"/>
        <color rgb="FF000000"/>
        <rFont val="Calibri"/>
        <family val="2"/>
        <charset val="1"/>
      </rPr>
      <t xml:space="preserve">Estudio del metabolismo secundario de</t>
    </r>
    <r>
      <rPr>
        <b val="true"/>
        <i val="true"/>
        <sz val="12"/>
        <color rgb="FF000000"/>
        <rFont val="Calibri"/>
        <family val="2"/>
        <charset val="1"/>
      </rPr>
      <t xml:space="preserve"> E. lata</t>
    </r>
    <r>
      <rPr>
        <b val="true"/>
        <sz val="12"/>
        <color rgb="FF000000"/>
        <rFont val="Calibri"/>
        <family val="2"/>
        <charset val="1"/>
      </rPr>
      <t xml:space="preserve"> mediante estrés osmótico y modificación epigenética </t>
    </r>
  </si>
  <si>
    <t xml:space="preserve">ana.cotangarcia@alum.uca.es</t>
  </si>
  <si>
    <t xml:space="preserve">cristina.pinedo@uca.es</t>
  </si>
  <si>
    <t xml:space="preserve">Desarrollo de nuevas estrategias para el control del hongo fitopatógeno Eutypa lata.  </t>
  </si>
  <si>
    <t xml:space="preserve">jose.garzonarias@alum.uca.es</t>
  </si>
  <si>
    <t xml:space="preserve">Desarrollo de soportes de origen inerte o biológico como injerto de velos de flor </t>
  </si>
  <si>
    <t xml:space="preserve">enri.mirallesgarcia@alum.uca.es</t>
  </si>
  <si>
    <t xml:space="preserve">jesusmanuel.cantoral@uca.es</t>
  </si>
  <si>
    <t xml:space="preserve">Microorganismos modificados genéticamente con vistas a la obtención de bioetanol lignocelulósico. </t>
  </si>
  <si>
    <t xml:space="preserve">rafael.delatorreromero@alum.uca.es</t>
  </si>
  <si>
    <t xml:space="preserve">manueljesus.diaz@uca.es</t>
  </si>
  <si>
    <t xml:space="preserve">Micovirus como posible alternativa a los fungicidas sintéticos</t>
  </si>
  <si>
    <t xml:space="preserve">celiaatalaya@gmail.com</t>
  </si>
  <si>
    <t xml:space="preserve">Evaluación de propiedades bioactivas de nanopartículas de hojas de morango</t>
  </si>
  <si>
    <t xml:space="preserve">laureano.calvinoolivares@alum.uca.es</t>
  </si>
  <si>
    <t xml:space="preserve">Estudio del comportamiento mecánico y viscoelástico de aerogeles híbridos de sílice con aplicaciones en ingeniería tisular ósea</t>
  </si>
  <si>
    <t xml:space="preserve">rafael.pardovelas@alum.uca.es</t>
  </si>
  <si>
    <t xml:space="preserve">manolo.piniero@uca.es</t>
  </si>
  <si>
    <t xml:space="preserve">nicolas.rosafox@uca.es</t>
  </si>
  <si>
    <r>
      <rPr>
        <b val="true"/>
        <sz val="12"/>
        <color rgb="FF000000"/>
        <rFont val="Calibri"/>
        <family val="2"/>
        <charset val="1"/>
      </rPr>
      <t xml:space="preserve">Estudio mediante aproximación OSMAC del metaboloma del actinomiceto </t>
    </r>
    <r>
      <rPr>
        <b val="true"/>
        <i val="true"/>
        <sz val="12"/>
        <color rgb="FF000000"/>
        <rFont val="Calibri"/>
        <family val="2"/>
        <charset val="1"/>
      </rPr>
      <t xml:space="preserve">Streptomyces chumphonensis</t>
    </r>
    <r>
      <rPr>
        <b val="true"/>
        <sz val="12"/>
        <color rgb="FF000000"/>
        <rFont val="Calibri"/>
        <family val="2"/>
        <charset val="1"/>
      </rPr>
      <t xml:space="preserve"> aislado de la bahía de Cádiz</t>
    </r>
  </si>
  <si>
    <t xml:space="preserve">matilde.lopezfreire@alum.uca.es</t>
  </si>
  <si>
    <t xml:space="preserve">rosa.duran@uca.es</t>
  </si>
  <si>
    <r>
      <rPr>
        <b val="true"/>
        <sz val="12"/>
        <color rgb="FF000000"/>
        <rFont val="Calibri"/>
        <family val="2"/>
        <charset val="1"/>
      </rPr>
      <t xml:space="preserve">Estudio del potencial biocatalítico del hongo de origen marino </t>
    </r>
    <r>
      <rPr>
        <b val="true"/>
        <i val="true"/>
        <sz val="12"/>
        <color rgb="FF000000"/>
        <rFont val="Calibri"/>
        <family val="2"/>
        <charset val="1"/>
      </rPr>
      <t xml:space="preserve">Purpureocillium lilacinum</t>
    </r>
    <r>
      <rPr>
        <b val="true"/>
        <sz val="12"/>
        <color rgb="FF000000"/>
        <rFont val="Calibri"/>
        <family val="2"/>
        <charset val="1"/>
      </rPr>
      <t xml:space="preserve"> mediante biotransformación de derivados acetilados </t>
    </r>
  </si>
  <si>
    <t xml:space="preserve">nuriacabgom@gmail.com</t>
  </si>
  <si>
    <t xml:space="preserve">josefina.aleu@uca.es</t>
  </si>
  <si>
    <t xml:space="preserve">Efecto de la hiperglucemia como agente modulador de la disfunción endotelial asociada al ambiente aterosclerótico a través de los niveles de fosforilación diferencial de células endoteliales.</t>
  </si>
  <si>
    <t xml:space="preserve">joel.mabalama@alum.uca.es</t>
  </si>
  <si>
    <t xml:space="preserve">margarita.jimenezpalomares@gm.uca.es </t>
  </si>
  <si>
    <t xml:space="preserve">Estudio del estado redox del líquido sinovial de pacientes afectados por Artritis autoinmunes.</t>
  </si>
  <si>
    <t xml:space="preserve">al.guelores@alum.uca.es </t>
  </si>
  <si>
    <t xml:space="preserve">ceciliamatilde.fernandez@uca.es</t>
  </si>
  <si>
    <t xml:space="preserve">fecir80@gmail.com</t>
  </si>
  <si>
    <t xml:space="preserve">Otros</t>
  </si>
  <si>
    <r>
      <rPr>
        <b val="true"/>
        <sz val="12"/>
        <color rgb="FF000000"/>
        <rFont val="Calibri"/>
        <family val="2"/>
        <charset val="1"/>
      </rPr>
      <t xml:space="preserve">Búsqueda de nuevas sustancias que inhiban a potenciales dianas terapeúticas en </t>
    </r>
    <r>
      <rPr>
        <b val="true"/>
        <i val="true"/>
        <sz val="12"/>
        <color rgb="FF000000"/>
        <rFont val="Calibri"/>
        <family val="2"/>
        <charset val="1"/>
      </rPr>
      <t xml:space="preserve">B. cinerea</t>
    </r>
  </si>
  <si>
    <t xml:space="preserve">ruben.chavesmoreno@alum.uca.es</t>
  </si>
  <si>
    <t xml:space="preserve">almudena.escobar@uca.es</t>
  </si>
  <si>
    <t xml:space="preserve">franciscojavier.fernandez@gm.uca.es</t>
  </si>
  <si>
    <t xml:space="preserve">Pretratamiento de ozonización de arribazones de algas para la producción de precursores de bioplásticos (polihidroxialcanoatos).</t>
  </si>
  <si>
    <t xml:space="preserve">Iniciación a la investigación.</t>
  </si>
  <si>
    <t xml:space="preserve">carlos.duquesanchez@alum.uca.es</t>
  </si>
  <si>
    <t xml:space="preserve">carlosjose.alvarez@uca.es</t>
  </si>
  <si>
    <t xml:space="preserve">joseluis.garcia@uca.es</t>
  </si>
  <si>
    <t xml:space="preserve">TECNOLOGIAS DEL MEDIO AMBIENTE</t>
  </si>
  <si>
    <t xml:space="preserve">Estudio de la capacidad antagonista de bacterias frente a hongos fitopatógenos, y análisis de los mecanismos implicados en el biocontrol.</t>
  </si>
  <si>
    <t xml:space="preserve">Iniciación a la investigación </t>
  </si>
  <si>
    <t xml:space="preserve">a.alonsogarcia@alum.uca.es</t>
  </si>
  <si>
    <t xml:space="preserve">ana.fernandezmorales@uca.es</t>
  </si>
  <si>
    <t xml:space="preserve">Transfección lentiviral del DNA codificante para el adaptador GRB2 en una línea celular Grb2 deficiente. </t>
  </si>
  <si>
    <t xml:space="preserve">pablolucas.garinorte@alum.uca.es</t>
  </si>
  <si>
    <t xml:space="preserve">enrique.aguado@uca.es</t>
  </si>
  <si>
    <t xml:space="preserve">inmaculada.vicobarranco@gmail.com</t>
  </si>
  <si>
    <t xml:space="preserve">Aplicación de la tecnología supercrítica en el fraccionamiento, extracción y purificación de microalgas marinas.</t>
  </si>
  <si>
    <t xml:space="preserve">sonia.ramireztizon@alum.uca.es</t>
  </si>
  <si>
    <t xml:space="preserve">cristina.cejudo@gm.uca.es </t>
  </si>
  <si>
    <t xml:space="preserve">Optimización de pre-tratamientos termoquímicos alcalinos para favorecer la fermentación acidogénica y producción de polihidroxialcanoatos a partir de arribazones de algas.</t>
  </si>
  <si>
    <t xml:space="preserve">maria.benitezaleu@alum.uca.es</t>
  </si>
  <si>
    <t xml:space="preserve">luisisidoro.romero@uca.es</t>
  </si>
  <si>
    <t xml:space="preserve">Desarrollo de un Receptor Quimérico de Antígeno (CAR)</t>
  </si>
  <si>
    <t xml:space="preserve">alejandro.millanlopez@alum.uca.es</t>
  </si>
  <si>
    <t xml:space="preserve">curro.garcia@uca.es</t>
  </si>
  <si>
    <t xml:space="preserve">INFLUENCIA DEL EMPLEO DE LEVADURAS PROBIÓTICAS EN LAS CARACTERÍSTICAS Y PROPIEDADES DE LA CERVEZA ARTESANAL</t>
  </si>
  <si>
    <t xml:space="preserve">sergio.valientevelez@alum.uca.es</t>
  </si>
  <si>
    <t xml:space="preserve">anabelen.diaz@uca.es</t>
  </si>
  <si>
    <t xml:space="preserve">Desarrollo de herramientas para la detección de anticuerpos en pacientes afectados por la Covid-19.</t>
  </si>
  <si>
    <t xml:space="preserve">noelia.moaresfer@alum.uca.es </t>
  </si>
  <si>
    <t xml:space="preserve">lucia.olveracollantes@alum.uca.es</t>
  </si>
  <si>
    <t xml:space="preserve">Desarrollo de cerveza probiótica: influencia del dry-hopping</t>
  </si>
  <si>
    <t xml:space="preserve">antonio.domingueztornay@alum.uca.es </t>
  </si>
  <si>
    <t xml:space="preserve">remedios.castro@uca.es</t>
  </si>
  <si>
    <t xml:space="preserve">enrique.duranguerrero@uca.es</t>
  </si>
  <si>
    <t xml:space="preserve">Desarrollo de una técnica de análisis por inmunoblots para la identificación de hibridomas anti-ADN</t>
  </si>
  <si>
    <t xml:space="preserve">paola.abuchadacosta@alum.uca.es</t>
  </si>
  <si>
    <t xml:space="preserve">antonio.astola@uca.es</t>
  </si>
  <si>
    <t xml:space="preserve">manuel.valdivia@uca.es</t>
  </si>
  <si>
    <t xml:space="preserve">Impacto de las olas de calor en la diversidad de microorganismos y abundancia de genes funcionales implicados en el ciclo de nitrógeno en sedimentos marinos.</t>
  </si>
  <si>
    <t xml:space="preserve">ana.tamayoar@alum.uca.es</t>
  </si>
  <si>
    <t xml:space="preserve">sokratis.papaspyrou@uca.es</t>
  </si>
  <si>
    <t xml:space="preserve">BIOLOGIA</t>
  </si>
  <si>
    <t xml:space="preserve">emilio.garcia@uca.es</t>
  </si>
  <si>
    <r>
      <rPr>
        <b val="true"/>
        <sz val="12"/>
        <color rgb="FF000000"/>
        <rFont val="Calibri"/>
        <family val="2"/>
        <charset val="1"/>
      </rPr>
      <t xml:space="preserve">EFECTOS SOBRE EL EJE DE ESTRÉS (HPI) PRODUCIDOS POR LA SUSTITUCIÓN DE HARINAS DE PESCADO POR PROTEÍNAS VEGETALES EN PIENSOS USADOS PARA LA ALIMENTACIÓN EN LA DORADA (</t>
    </r>
    <r>
      <rPr>
        <b val="true"/>
        <i val="true"/>
        <sz val="12"/>
        <color rgb="FF000000"/>
        <rFont val="Calibri"/>
        <family val="2"/>
        <charset val="1"/>
      </rPr>
      <t xml:space="preserve">Sparus aurata</t>
    </r>
    <r>
      <rPr>
        <b val="true"/>
        <sz val="12"/>
        <color rgb="FF000000"/>
        <rFont val="Calibri"/>
        <family val="2"/>
        <charset val="1"/>
      </rPr>
      <t xml:space="preserve">)</t>
    </r>
  </si>
  <si>
    <t xml:space="preserve">carlos.pintoperea@alum.uca.es</t>
  </si>
  <si>
    <t xml:space="preserve">juanantonio.sitcha@csic.es</t>
  </si>
  <si>
    <t xml:space="preserve">Clonaje del ADNc de la proteína 'SON' humana, componente del espliceosoma.</t>
  </si>
  <si>
    <t xml:space="preserve">elda.sanchezbra@alum.uca.es</t>
  </si>
  <si>
    <r>
      <rPr>
        <b val="true"/>
        <sz val="12"/>
        <color rgb="FF000000"/>
        <rFont val="Calibri"/>
        <family val="2"/>
        <charset val="1"/>
      </rPr>
      <t xml:space="preserve">ORQUESTACIÓN MOLECULAR DEL METABOLISMO HEPÁTICO PRODUCIDO POR LA ADICIÓN DE COMPUESTOS NATURALES EN LA DIETA DE LA DORADA (</t>
    </r>
    <r>
      <rPr>
        <b val="true"/>
        <i val="true"/>
        <sz val="12"/>
        <color rgb="FF000000"/>
        <rFont val="Calibri"/>
        <family val="2"/>
        <charset val="1"/>
      </rPr>
      <t xml:space="preserve">Sparus aurata</t>
    </r>
    <r>
      <rPr>
        <b val="true"/>
        <sz val="12"/>
        <color rgb="FF000000"/>
        <rFont val="Calibri"/>
        <family val="2"/>
        <charset val="1"/>
      </rPr>
      <t xml:space="preserve">).</t>
    </r>
  </si>
  <si>
    <t xml:space="preserve">martha.stokkingramirez@alum.uca.es</t>
  </si>
  <si>
    <t xml:space="preserve">antonio.astola@uca.es </t>
  </si>
  <si>
    <t xml:space="preserve">juanantonio.sitcha@uca.es</t>
  </si>
  <si>
    <t xml:space="preserve">Bacteriófagos en la leche materna humana: efectos sobre la microbiota del tracto digestivo del lactante</t>
  </si>
  <si>
    <t xml:space="preserve">ara.delepelopez@alum.uca.es</t>
  </si>
  <si>
    <r>
      <rPr>
        <b val="true"/>
        <sz val="12"/>
        <color rgb="FF000000"/>
        <rFont val="Calibri"/>
        <family val="2"/>
        <charset val="1"/>
      </rPr>
      <t xml:space="preserve">Establecimiento de líneas de cultivos celulares a partir de </t>
    </r>
    <r>
      <rPr>
        <b val="true"/>
        <i val="true"/>
        <sz val="12"/>
        <color rgb="FF000000"/>
        <rFont val="Calibri"/>
        <family val="2"/>
        <charset val="1"/>
      </rPr>
      <t xml:space="preserve">Sparus aurata.</t>
    </r>
  </si>
  <si>
    <t xml:space="preserve">maria.beamuzmolero@alum.uca.es</t>
  </si>
  <si>
    <t xml:space="preserve">antonio.campos@uca.es</t>
  </si>
  <si>
    <r>
      <rPr>
        <b val="true"/>
        <sz val="12"/>
        <color rgb="FF000000"/>
        <rFont val="Calibri"/>
        <family val="2"/>
        <charset val="1"/>
      </rPr>
      <t xml:space="preserve">Establecimiento de líneas de cultivos celulares a partir de </t>
    </r>
    <r>
      <rPr>
        <b val="true"/>
        <i val="true"/>
        <sz val="12"/>
        <color rgb="FF000000"/>
        <rFont val="Calibri"/>
        <family val="2"/>
        <charset val="1"/>
      </rPr>
      <t xml:space="preserve">Solea senegalensis.</t>
    </r>
  </si>
  <si>
    <t xml:space="preserve">ana.lopezfran@alum.uca.es</t>
  </si>
  <si>
    <t xml:space="preserve">Evaluación de propiedades bioactivas de nanopartículas obtenidoas a partir de hojas de morango</t>
  </si>
  <si>
    <t xml:space="preserve">Saponinas de Yucca. Bioactividad y métodos para su análisis e identificación</t>
  </si>
  <si>
    <t xml:space="preserve">gabriel.garciajimenez@alum.uca.es</t>
  </si>
  <si>
    <t xml:space="preserve">ana.simonet@uca.es</t>
  </si>
  <si>
    <t xml:space="preserve">alexandra.garcia@uca.es</t>
  </si>
  <si>
    <t xml:space="preserve">GBT+GQU</t>
  </si>
  <si>
    <t xml:space="preserve">Transformaciones químicas de diterpenos para la preparación de sondas fluorescentes y evaluación de su capacidad para atravesar membranas.</t>
  </si>
  <si>
    <t xml:space="preserve">dani.boyruiz@alum.uca.es</t>
  </si>
  <si>
    <t xml:space="preserve">mariajesus.duran@uca.es</t>
  </si>
  <si>
    <t xml:space="preserve">ricardo.gomez@gm.uca.es</t>
  </si>
  <si>
    <t xml:space="preserve">Nuevas estrategias en el diseño de biosensores para determinación de mercurio en aguas</t>
  </si>
  <si>
    <t xml:space="preserve">jesus.miguelezmillos@alum.uca.es</t>
  </si>
  <si>
    <t xml:space="preserve">josem.palacios@uca.es</t>
  </si>
  <si>
    <t xml:space="preserve">laura.cubillana@uca.es</t>
  </si>
  <si>
    <t xml:space="preserve">Optimización de la detección de carbamato de etilo en vinos de Jerez y mejora de levaduras industriales para su reducción</t>
  </si>
  <si>
    <t xml:space="preserve">lorena.gonzalezgarcia@alum.uca.es</t>
  </si>
  <si>
    <r>
      <rPr>
        <b val="true"/>
        <sz val="12"/>
        <color rgb="FF000000"/>
        <rFont val="Calibri"/>
        <family val="2"/>
        <charset val="1"/>
      </rPr>
      <t xml:space="preserve">Estudio del potencial biocatalítico del hongo de origen marino </t>
    </r>
    <r>
      <rPr>
        <b val="true"/>
        <i val="true"/>
        <sz val="12"/>
        <color rgb="FF000000"/>
        <rFont val="Calibri"/>
        <family val="2"/>
        <charset val="1"/>
      </rPr>
      <t xml:space="preserve">Emericellopsis maritima</t>
    </r>
    <r>
      <rPr>
        <b val="true"/>
        <sz val="12"/>
        <color rgb="FF000000"/>
        <rFont val="Calibri"/>
        <family val="2"/>
        <charset val="1"/>
      </rPr>
      <t xml:space="preserve"> mediante biotransformación de derivados cetónicos e hidroxilados</t>
    </r>
  </si>
  <si>
    <t xml:space="preserve">salva.munozmira@alum.uca.es</t>
  </si>
  <si>
    <t xml:space="preserve">GIQ+GBT</t>
  </si>
  <si>
    <t xml:space="preserve">Producción de biotensioactivos: caracterización de los microorganismos y diseño de la planta</t>
  </si>
  <si>
    <t xml:space="preserve">Bibliográfico + diseño</t>
  </si>
  <si>
    <t xml:space="preserve">regina.reyesgordillo@alum.uca.es</t>
  </si>
  <si>
    <t xml:space="preserve">ricardo.martin@uca.es</t>
  </si>
  <si>
    <t xml:space="preserve">mariajose.munoz@uca.es</t>
  </si>
  <si>
    <t xml:space="preserve">Obtención de polihidroxialcanoatos a partir de efluente del pretratamiento químico y fermentación oscura de cascarilla de arroz y dimensionamiento de las etapas de producción.</t>
  </si>
  <si>
    <t xml:space="preserve">Iniciación a la investigación + Proyecto de Ingeniería Química</t>
  </si>
  <si>
    <t xml:space="preserve">lucia.fernandezalvarez@alum.uca.es</t>
  </si>
  <si>
    <t xml:space="preserve">ana.blandino@uca.es</t>
  </si>
  <si>
    <t xml:space="preserve">kaoutar.aboudi@uca.es</t>
  </si>
  <si>
    <t xml:space="preserve">Producción de aceite rico en ácido grasos omega-3 a partir de microalgas y sustratos residuales</t>
  </si>
  <si>
    <t xml:space="preserve">Revisión Bibliográfica + Proyecto de Ingeniería Química</t>
  </si>
  <si>
    <t xml:space="preserve">blanca.ruiza@alum.uca.es</t>
  </si>
  <si>
    <t xml:space="preserve">martin.ramirez@uca.es</t>
  </si>
  <si>
    <t xml:space="preserve">joaquin.gonzalez@uca.es </t>
  </si>
  <si>
    <t xml:space="preserve">Eliminación de nitrógeno y fósforo presente en aguas de rechazado del proceso de deshidratado de digestato mediante microalgas</t>
  </si>
  <si>
    <t xml:space="preserve"> Iniciación a la Investigación + Proyecto de Ingeniería Química</t>
  </si>
  <si>
    <t xml:space="preserve">manuel.ceperosanchez@alum.uca.es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</si>
</sst>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Verdana"/>
      <family val="2"/>
      <charset val="1"/>
    </font>
    <font>
      <sz val="10"/>
      <color rgb="FF000000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77933C"/>
        <bgColor rgb="FF808080"/>
      </patternFill>
    </fill>
    <fill>
      <patternFill patternType="solid">
        <fgColor rgb="FFDBEEF4"/>
        <bgColor rgb="FFCCFFFF"/>
      </patternFill>
    </fill>
    <fill>
      <patternFill patternType="solid">
        <fgColor rgb="FF93CDDD"/>
        <bgColor rgb="FFC0C0C0"/>
      </patternFill>
    </fill>
    <fill>
      <patternFill patternType="solid">
        <fgColor rgb="FF92D050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ilviabeardo@hot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6"/>
  <sheetViews>
    <sheetView showFormulas="false" showGridLines="true" showRowColHeaders="true" showZeros="true" rightToLeft="false" tabSelected="true" showOutlineSymbols="true" defaultGridColor="true" view="normal" topLeftCell="D1" colorId="64" zoomScale="80" zoomScaleNormal="80" zoomScalePageLayoutView="100" workbookViewId="0">
      <selection pane="topLeft" activeCell="E75" activeCellId="0" sqref="E75"/>
    </sheetView>
  </sheetViews>
  <sheetFormatPr defaultRowHeight="15.6" zeroHeight="false" outlineLevelRow="0" outlineLevelCol="0"/>
  <cols>
    <col collapsed="false" customWidth="true" hidden="false" outlineLevel="0" max="1" min="1" style="0" width="8.89"/>
    <col collapsed="false" customWidth="true" hidden="false" outlineLevel="0" max="2" min="2" style="0" width="10.11"/>
    <col collapsed="false" customWidth="true" hidden="false" outlineLevel="0" max="3" min="3" style="0" width="56.44"/>
    <col collapsed="false" customWidth="true" hidden="false" outlineLevel="0" max="4" min="4" style="0" width="22.33"/>
    <col collapsed="false" customWidth="true" hidden="false" outlineLevel="0" max="5" min="5" style="1" width="75.56"/>
    <col collapsed="false" customWidth="true" hidden="false" outlineLevel="0" max="6" min="6" style="2" width="37.45"/>
    <col collapsed="false" customWidth="true" hidden="false" outlineLevel="0" max="7" min="7" style="0" width="26.44"/>
    <col collapsed="false" customWidth="true" hidden="false" outlineLevel="0" max="8" min="8" style="2" width="27.89"/>
    <col collapsed="false" customWidth="true" hidden="false" outlineLevel="0" max="9" min="9" style="3" width="25.89"/>
    <col collapsed="false" customWidth="true" hidden="false" outlineLevel="0" max="10" min="10" style="2" width="20.66"/>
    <col collapsed="false" customWidth="true" hidden="false" outlineLevel="0" max="1025" min="11" style="0" width="8.89"/>
  </cols>
  <sheetData>
    <row r="1" s="4" customFormat="true" ht="15.6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6" t="s">
        <v>6</v>
      </c>
      <c r="J1" s="4" t="s">
        <v>8</v>
      </c>
    </row>
    <row r="2" customFormat="false" ht="31.2" hidden="false" customHeight="false" outlineLevel="0" collapsed="false">
      <c r="A2" s="2" t="s">
        <v>9</v>
      </c>
      <c r="B2" s="2" t="s">
        <v>10</v>
      </c>
      <c r="C2" s="7" t="s">
        <v>11</v>
      </c>
      <c r="D2" s="8" t="s">
        <v>12</v>
      </c>
      <c r="E2" s="9" t="s">
        <v>13</v>
      </c>
      <c r="F2" s="2" t="s">
        <v>14</v>
      </c>
      <c r="G2" s="10" t="s">
        <v>15</v>
      </c>
      <c r="H2" s="2" t="s">
        <v>16</v>
      </c>
      <c r="I2" s="11" t="s">
        <v>15</v>
      </c>
      <c r="J2" s="12" t="str">
        <f aca="false">HYPERLINK("http://fcc.uca.es/web/tfgtfm/ver1.php?email1=gustavo.cordero@uca.es&amp;email2=marina.ruiz@uca.es&amp;diahora=2020-12-15 18:00:25&amp;curso=2020/2021&amp;titulacion=GBT", "ver propuesta" )</f>
        <v>ver propuesta</v>
      </c>
    </row>
    <row r="3" s="2" customFormat="true" ht="62.4" hidden="false" customHeight="false" outlineLevel="0" collapsed="false">
      <c r="A3" s="2" t="s">
        <v>9</v>
      </c>
      <c r="B3" s="2" t="s">
        <v>10</v>
      </c>
      <c r="C3" s="7" t="s">
        <v>17</v>
      </c>
      <c r="D3" s="8" t="s">
        <v>18</v>
      </c>
      <c r="E3" s="9" t="s">
        <v>19</v>
      </c>
      <c r="F3" s="2" t="s">
        <v>20</v>
      </c>
      <c r="G3" s="11" t="s">
        <v>15</v>
      </c>
      <c r="H3" s="2" t="s">
        <v>21</v>
      </c>
      <c r="I3" s="11" t="s">
        <v>15</v>
      </c>
      <c r="J3" s="12" t="str">
        <f aca="false">HYPERLINK("http://fcc.uca.es/web/tfgtfm/ver1.php?email1=almudena.gonzalez@uca.es&amp;email2=ismael.sanchez@uca.es&amp;diahora=2020-12-15 17:36:40&amp;curso=2020/2021&amp;titulacion=GBT", "ver propuesta" )</f>
        <v>ver propuesta</v>
      </c>
    </row>
    <row r="4" s="2" customFormat="true" ht="87.6" hidden="false" customHeight="true" outlineLevel="0" collapsed="false">
      <c r="A4" s="2" t="s">
        <v>9</v>
      </c>
      <c r="B4" s="2" t="s">
        <v>10</v>
      </c>
      <c r="C4" s="7" t="s">
        <v>22</v>
      </c>
      <c r="D4" s="8" t="s">
        <v>23</v>
      </c>
      <c r="E4" s="9" t="s">
        <v>24</v>
      </c>
      <c r="F4" s="2" t="s">
        <v>25</v>
      </c>
      <c r="G4" s="11" t="s">
        <v>15</v>
      </c>
      <c r="H4" s="2" t="s">
        <v>26</v>
      </c>
      <c r="I4" s="11"/>
      <c r="J4" s="12" t="str">
        <f aca="false">HYPERLINK("http://fcc.uca.es/web/tfgtfm/ver1.php?email1=alberto.arias@uca.es&amp;email2=laureana.rebordinos@uca.es&amp;diahora=2020-12-03 10:57:00&amp;curso=2020/2021&amp;titulacion=GBT", "ver propuesta" )</f>
        <v>ver propuesta</v>
      </c>
    </row>
    <row r="5" s="2" customFormat="true" ht="62.4" hidden="false" customHeight="false" outlineLevel="0" collapsed="false">
      <c r="A5" s="2" t="s">
        <v>9</v>
      </c>
      <c r="B5" s="2" t="s">
        <v>10</v>
      </c>
      <c r="C5" s="7" t="s">
        <v>27</v>
      </c>
      <c r="D5" s="8" t="s">
        <v>28</v>
      </c>
      <c r="E5" s="9" t="s">
        <v>29</v>
      </c>
      <c r="F5" s="2" t="s">
        <v>30</v>
      </c>
      <c r="G5" s="11" t="s">
        <v>31</v>
      </c>
      <c r="H5" s="2" t="s">
        <v>32</v>
      </c>
      <c r="I5" s="11" t="s">
        <v>31</v>
      </c>
      <c r="J5" s="12" t="str">
        <f aca="false">HYPERLINK("http://fcc.uca.es/web/tfgtfm/ver1.php?email1=casimiro.mantell@uca.es&amp;email2=Cristina.cejudo@gm.uca.es&amp;diahora=2020-11-07 19:41:44&amp;curso=2020/2021&amp;titulacion=GBT", "ver propuesta" )</f>
        <v>ver propuesta</v>
      </c>
    </row>
    <row r="6" s="2" customFormat="true" ht="46.8" hidden="false" customHeight="false" outlineLevel="0" collapsed="false">
      <c r="A6" s="2" t="s">
        <v>9</v>
      </c>
      <c r="B6" s="2" t="s">
        <v>10</v>
      </c>
      <c r="C6" s="7" t="s">
        <v>33</v>
      </c>
      <c r="D6" s="8" t="s">
        <v>34</v>
      </c>
      <c r="E6" s="9" t="s">
        <v>35</v>
      </c>
      <c r="F6" s="2" t="s">
        <v>36</v>
      </c>
      <c r="G6" s="11" t="s">
        <v>37</v>
      </c>
      <c r="H6" s="2" t="s">
        <v>38</v>
      </c>
      <c r="I6" s="11" t="s">
        <v>37</v>
      </c>
      <c r="J6" s="12" t="str">
        <f aca="false">HYPERLINK("http://fcc.uca.es/web/tfgtfm/ver1.php?email1=gerardo.fernandez@uca.es&amp;email2=ceferino.carrera@uca.es&amp;diahora=2020-11-07 12:38:09&amp;curso=2020/2021&amp;titulacion=GBT", "ver propuesta" )</f>
        <v>ver propuesta</v>
      </c>
    </row>
    <row r="7" s="2" customFormat="true" ht="62.4" hidden="false" customHeight="false" outlineLevel="0" collapsed="false">
      <c r="A7" s="2" t="s">
        <v>9</v>
      </c>
      <c r="B7" s="2" t="s">
        <v>10</v>
      </c>
      <c r="C7" s="7" t="s">
        <v>39</v>
      </c>
      <c r="D7" s="8" t="s">
        <v>34</v>
      </c>
      <c r="E7" s="9" t="s">
        <v>40</v>
      </c>
      <c r="F7" s="2" t="s">
        <v>38</v>
      </c>
      <c r="G7" s="11" t="s">
        <v>37</v>
      </c>
      <c r="H7" s="2" t="s">
        <v>36</v>
      </c>
      <c r="I7" s="11" t="s">
        <v>37</v>
      </c>
      <c r="J7" s="12" t="str">
        <f aca="false">HYPERLINK("http://fcc.uca.es/web/tfgtfm/ver1.php?email1=ceferino.carrera@uca.es&amp;email2=gerardo.fernandez@uca.es&amp;diahora=2020-11-07 12:29:17&amp;curso=2020/2021&amp;titulacion=GBT", "ver propuesta" )</f>
        <v>ver propuesta</v>
      </c>
    </row>
    <row r="8" s="2" customFormat="true" ht="31.2" hidden="false" customHeight="false" outlineLevel="0" collapsed="false">
      <c r="A8" s="2" t="s">
        <v>9</v>
      </c>
      <c r="B8" s="2" t="s">
        <v>10</v>
      </c>
      <c r="C8" s="7" t="s">
        <v>41</v>
      </c>
      <c r="D8" s="8" t="s">
        <v>42</v>
      </c>
      <c r="E8" s="9" t="s">
        <v>43</v>
      </c>
      <c r="F8" s="2" t="s">
        <v>44</v>
      </c>
      <c r="G8" s="11" t="s">
        <v>15</v>
      </c>
      <c r="I8" s="11"/>
      <c r="J8" s="12" t="str">
        <f aca="false">HYPERLINK("http://fcc.uca.es/web/tfgtfm/ver1.php?email1=alejandro.centeno@uca.es&amp;email2=&amp;diahora=2020-11-06 23:54:54&amp;curso=2020/2021&amp;titulacion=GBT", "ver propuesta" )</f>
        <v>ver propuesta</v>
      </c>
    </row>
    <row r="9" s="2" customFormat="true" ht="62.4" hidden="false" customHeight="false" outlineLevel="0" collapsed="false">
      <c r="A9" s="2" t="s">
        <v>9</v>
      </c>
      <c r="B9" s="2" t="s">
        <v>10</v>
      </c>
      <c r="C9" s="7" t="s">
        <v>45</v>
      </c>
      <c r="D9" s="8" t="s">
        <v>34</v>
      </c>
      <c r="E9" s="9" t="s">
        <v>46</v>
      </c>
      <c r="F9" s="2" t="s">
        <v>47</v>
      </c>
      <c r="G9" s="11" t="s">
        <v>31</v>
      </c>
      <c r="H9" s="2" t="s">
        <v>48</v>
      </c>
      <c r="I9" s="11" t="s">
        <v>15</v>
      </c>
      <c r="J9" s="12" t="str">
        <f aca="false">HYPERLINK("http://fcc.uca.es/web/tfgtfm/ver1.php?email1=josemanuel.montesdeoca@uca.es&amp;email2=maria.carbu@uca.es&amp;diahora=2020-11-06 15:48:41&amp;curso=2020/2021&amp;titulacion=GBT", "ver propuesta" )</f>
        <v>ver propuesta</v>
      </c>
    </row>
    <row r="10" s="2" customFormat="true" ht="46.8" hidden="false" customHeight="false" outlineLevel="0" collapsed="false">
      <c r="A10" s="2" t="s">
        <v>9</v>
      </c>
      <c r="B10" s="2" t="s">
        <v>10</v>
      </c>
      <c r="C10" s="7" t="s">
        <v>49</v>
      </c>
      <c r="D10" s="8" t="s">
        <v>34</v>
      </c>
      <c r="E10" s="9" t="s">
        <v>50</v>
      </c>
      <c r="F10" s="2" t="s">
        <v>51</v>
      </c>
      <c r="G10" s="11" t="s">
        <v>52</v>
      </c>
      <c r="H10" s="2" t="s">
        <v>53</v>
      </c>
      <c r="I10" s="11" t="s">
        <v>15</v>
      </c>
      <c r="J10" s="12" t="str">
        <f aca="false">HYPERLINK("http://fcc.uca.es/web/tfgtfm/ver1.php?email1=ivonne.suarez@uca.es&amp;email2=inmaculada.izquierdo@uca.es&amp;diahora=2020-11-06 14:20:59&amp;curso=2020/2021&amp;titulacion=GBT", "ver propuesta" )</f>
        <v>ver propuesta</v>
      </c>
    </row>
    <row r="11" s="2" customFormat="true" ht="31.2" hidden="false" customHeight="false" outlineLevel="0" collapsed="false">
      <c r="A11" s="2" t="s">
        <v>9</v>
      </c>
      <c r="B11" s="2" t="s">
        <v>10</v>
      </c>
      <c r="C11" s="7" t="s">
        <v>54</v>
      </c>
      <c r="D11" s="8" t="s">
        <v>34</v>
      </c>
      <c r="E11" s="9" t="s">
        <v>55</v>
      </c>
      <c r="F11" s="2" t="s">
        <v>51</v>
      </c>
      <c r="G11" s="11" t="s">
        <v>52</v>
      </c>
      <c r="H11" s="2" t="s">
        <v>56</v>
      </c>
      <c r="I11" s="11" t="s">
        <v>15</v>
      </c>
      <c r="J11" s="12" t="str">
        <f aca="false">HYPERLINK("http://fcc.uca.es/web/tfgtfm/ver1.php?email1=ivonne.suarez@uca.es&amp;email2=javier.moraga@uca.es&amp;diahora=2020-11-06 14:16:10&amp;curso=2020/2021&amp;titulacion=GBT", "ver propuesta" )</f>
        <v>ver propuesta</v>
      </c>
    </row>
    <row r="12" s="2" customFormat="true" ht="31.2" hidden="false" customHeight="false" outlineLevel="0" collapsed="false">
      <c r="A12" s="2" t="s">
        <v>9</v>
      </c>
      <c r="B12" s="2" t="s">
        <v>10</v>
      </c>
      <c r="C12" s="7" t="s">
        <v>57</v>
      </c>
      <c r="D12" s="8" t="s">
        <v>34</v>
      </c>
      <c r="E12" s="9" t="s">
        <v>58</v>
      </c>
      <c r="F12" s="2" t="s">
        <v>59</v>
      </c>
      <c r="G12" s="11" t="s">
        <v>15</v>
      </c>
      <c r="I12" s="11"/>
      <c r="J12" s="12" t="str">
        <f aca="false">HYPERLINK("http://fcc.uca.es/web/tfgtfm/ver1.php?email1=silvia.portela@uca.es&amp;email2=&amp;diahora=2020-11-06 13:36:40&amp;curso=2020/2021&amp;titulacion=GBT", "ver propuesta" )</f>
        <v>ver propuesta</v>
      </c>
    </row>
    <row r="13" s="2" customFormat="true" ht="46.8" hidden="false" customHeight="false" outlineLevel="0" collapsed="false">
      <c r="A13" s="2" t="s">
        <v>9</v>
      </c>
      <c r="B13" s="2" t="s">
        <v>10</v>
      </c>
      <c r="C13" s="7" t="s">
        <v>60</v>
      </c>
      <c r="D13" s="8" t="s">
        <v>34</v>
      </c>
      <c r="E13" s="9" t="s">
        <v>61</v>
      </c>
      <c r="F13" s="2" t="s">
        <v>59</v>
      </c>
      <c r="G13" s="11" t="s">
        <v>15</v>
      </c>
      <c r="H13" s="2" t="s">
        <v>26</v>
      </c>
      <c r="I13" s="11" t="s">
        <v>15</v>
      </c>
      <c r="J13" s="12" t="str">
        <f aca="false">HYPERLINK("http://fcc.uca.es/web/tfgtfm/ver1.php?email1=silvia.portela@uca.es&amp;email2=laureana.rebordinos@uca.es&amp;diahora=2020-11-06 13:14:06&amp;curso=2020/2021&amp;titulacion=GBT", "ver propuesta" )</f>
        <v>ver propuesta</v>
      </c>
    </row>
    <row r="14" s="2" customFormat="true" ht="46.8" hidden="false" customHeight="false" outlineLevel="0" collapsed="false">
      <c r="A14" s="2" t="s">
        <v>9</v>
      </c>
      <c r="B14" s="2" t="s">
        <v>10</v>
      </c>
      <c r="C14" s="7" t="s">
        <v>62</v>
      </c>
      <c r="D14" s="8" t="s">
        <v>34</v>
      </c>
      <c r="E14" s="9" t="s">
        <v>63</v>
      </c>
      <c r="F14" s="2" t="s">
        <v>64</v>
      </c>
      <c r="G14" s="11" t="s">
        <v>15</v>
      </c>
      <c r="I14" s="11"/>
      <c r="J14" s="12" t="str">
        <f aca="false">HYPERLINK("http://fcc.uca.es/web/tfgtfm/ver1.php?email1=mariaesther.rodriguez@uca.es&amp;email2=&amp;diahora=2020-11-06 12:56:32&amp;curso=2020/2021&amp;titulacion=GBT", "ver propuesta" )</f>
        <v>ver propuesta</v>
      </c>
    </row>
    <row r="15" s="2" customFormat="true" ht="46.8" hidden="false" customHeight="false" outlineLevel="0" collapsed="false">
      <c r="A15" s="2" t="s">
        <v>9</v>
      </c>
      <c r="B15" s="2" t="s">
        <v>10</v>
      </c>
      <c r="C15" s="7" t="s">
        <v>65</v>
      </c>
      <c r="D15" s="8" t="s">
        <v>34</v>
      </c>
      <c r="E15" s="9" t="s">
        <v>66</v>
      </c>
      <c r="F15" s="2" t="s">
        <v>64</v>
      </c>
      <c r="G15" s="11" t="s">
        <v>15</v>
      </c>
      <c r="H15" s="2" t="s">
        <v>67</v>
      </c>
      <c r="I15" s="11" t="s">
        <v>15</v>
      </c>
      <c r="J15" s="12" t="str">
        <f aca="false">HYPERLINK("http://fcc.uca.es/web/tfgtfm/ver1.php?email1=mariaesther.rodriguez@uca.es&amp;email2=emiliomanuel.garcia@uca.es&amp;diahora=2020-11-06 12:53:18&amp;curso=2020/2021&amp;titulacion=GBT", "ver propuesta" )</f>
        <v>ver propuesta</v>
      </c>
    </row>
    <row r="16" s="2" customFormat="true" ht="46.8" hidden="false" customHeight="false" outlineLevel="0" collapsed="false">
      <c r="A16" s="2" t="s">
        <v>9</v>
      </c>
      <c r="B16" s="2" t="s">
        <v>10</v>
      </c>
      <c r="C16" s="7" t="s">
        <v>68</v>
      </c>
      <c r="D16" s="8" t="s">
        <v>34</v>
      </c>
      <c r="E16" s="9" t="s">
        <v>69</v>
      </c>
      <c r="F16" s="2" t="s">
        <v>64</v>
      </c>
      <c r="G16" s="11" t="s">
        <v>15</v>
      </c>
      <c r="I16" s="11"/>
      <c r="J16" s="12" t="str">
        <f aca="false">HYPERLINK("http://fcc.uca.es/web/tfgtfm/ver1.php?email1=mariaesther.rodriguez@uca.es&amp;email2=&amp;diahora=2020-11-06 12:44:28&amp;curso=2020/2021&amp;titulacion=GBT", "ver propuesta" )</f>
        <v>ver propuesta</v>
      </c>
    </row>
    <row r="17" s="2" customFormat="true" ht="46.8" hidden="false" customHeight="false" outlineLevel="0" collapsed="false">
      <c r="A17" s="2" t="s">
        <v>9</v>
      </c>
      <c r="B17" s="2" t="s">
        <v>10</v>
      </c>
      <c r="C17" s="7" t="s">
        <v>70</v>
      </c>
      <c r="D17" s="8" t="s">
        <v>34</v>
      </c>
      <c r="E17" s="9" t="s">
        <v>71</v>
      </c>
      <c r="F17" s="2" t="s">
        <v>64</v>
      </c>
      <c r="G17" s="11" t="s">
        <v>15</v>
      </c>
      <c r="H17" s="2" t="s">
        <v>26</v>
      </c>
      <c r="I17" s="11" t="s">
        <v>15</v>
      </c>
      <c r="J17" s="12" t="str">
        <f aca="false">HYPERLINK("http://fcc.uca.es/web/tfgtfm/ver1.php?email1=mariaesther.rodriguez@uca.es&amp;email2=laureana.rebordinos@uca.es&amp;diahora=2020-11-06 12:41:41&amp;curso=2020/2021&amp;titulacion=GBT", "ver propuesta" )</f>
        <v>ver propuesta</v>
      </c>
    </row>
    <row r="18" s="2" customFormat="true" ht="62.4" hidden="false" customHeight="false" outlineLevel="0" collapsed="false">
      <c r="A18" s="2" t="s">
        <v>9</v>
      </c>
      <c r="B18" s="2" t="s">
        <v>10</v>
      </c>
      <c r="C18" s="7" t="s">
        <v>72</v>
      </c>
      <c r="D18" s="8" t="s">
        <v>73</v>
      </c>
      <c r="E18" s="9" t="s">
        <v>74</v>
      </c>
      <c r="F18" s="2" t="s">
        <v>75</v>
      </c>
      <c r="G18" s="11" t="s">
        <v>15</v>
      </c>
      <c r="I18" s="11"/>
      <c r="J18" s="12" t="str">
        <f aca="false">HYPERLINK("http://fcc.uca.es/web/tfgtfm/ver1.php?email1=ismael.cross@uca.es&amp;email2=&amp;diahora=2020-11-06 11:59:40&amp;curso=2020/2021&amp;titulacion=GBT", "ver propuesta" )</f>
        <v>ver propuesta</v>
      </c>
    </row>
    <row r="19" s="2" customFormat="true" ht="62.4" hidden="false" customHeight="false" outlineLevel="0" collapsed="false">
      <c r="A19" s="2" t="s">
        <v>9</v>
      </c>
      <c r="B19" s="2" t="s">
        <v>10</v>
      </c>
      <c r="C19" s="7" t="s">
        <v>76</v>
      </c>
      <c r="D19" s="8" t="s">
        <v>73</v>
      </c>
      <c r="E19" s="9" t="s">
        <v>77</v>
      </c>
      <c r="F19" s="2" t="s">
        <v>75</v>
      </c>
      <c r="G19" s="11" t="s">
        <v>15</v>
      </c>
      <c r="I19" s="11"/>
      <c r="J19" s="12" t="str">
        <f aca="false">HYPERLINK("http://fcc.uca.es/web/tfgtfm/ver1.php?email1=ismael.cross@uca.es&amp;email2=&amp;diahora=2020-11-06 11:35:29&amp;curso=2020/2021&amp;titulacion=GBT", "ver propuesta" )</f>
        <v>ver propuesta</v>
      </c>
    </row>
    <row r="20" s="2" customFormat="true" ht="62.4" hidden="false" customHeight="false" outlineLevel="0" collapsed="false">
      <c r="A20" s="2" t="s">
        <v>9</v>
      </c>
      <c r="B20" s="2" t="s">
        <v>10</v>
      </c>
      <c r="C20" s="7" t="s">
        <v>78</v>
      </c>
      <c r="D20" s="8" t="s">
        <v>79</v>
      </c>
      <c r="E20" s="9" t="s">
        <v>80</v>
      </c>
      <c r="F20" s="2" t="s">
        <v>75</v>
      </c>
      <c r="G20" s="11" t="s">
        <v>15</v>
      </c>
      <c r="H20" s="2" t="s">
        <v>26</v>
      </c>
      <c r="I20" s="11" t="s">
        <v>15</v>
      </c>
      <c r="J20" s="12" t="str">
        <f aca="false">HYPERLINK("http://fcc.uca.es/web/tfgtfm/ver1.php?email1=ismael.cross@uca.es&amp;email2=laureana.rebordinos@uca.es&amp;diahora=2020-11-06 11:11:27&amp;curso=2020/2021&amp;titulacion=GBT", "ver propuesta" )</f>
        <v>ver propuesta</v>
      </c>
    </row>
    <row r="21" s="2" customFormat="true" ht="31.2" hidden="false" customHeight="false" outlineLevel="0" collapsed="false">
      <c r="A21" s="2" t="s">
        <v>9</v>
      </c>
      <c r="B21" s="2" t="s">
        <v>10</v>
      </c>
      <c r="C21" s="7" t="s">
        <v>81</v>
      </c>
      <c r="D21" s="8" t="s">
        <v>82</v>
      </c>
      <c r="E21" s="9" t="s">
        <v>83</v>
      </c>
      <c r="F21" s="2" t="s">
        <v>84</v>
      </c>
      <c r="G21" s="11" t="s">
        <v>15</v>
      </c>
      <c r="H21" s="2" t="s">
        <v>44</v>
      </c>
      <c r="I21" s="11" t="s">
        <v>15</v>
      </c>
      <c r="J21" s="12" t="str">
        <f aca="false">HYPERLINK("http://fcc.uca.es/web/tfgtfm/ver1.php?email1=alejandro.merlo@uca.es&amp;email2=alejandro.centeno@uca.es&amp;diahora=2020-11-06 11:07:10&amp;curso=2020/2021&amp;titulacion=GBT", "ver propuesta" )</f>
        <v>ver propuesta</v>
      </c>
    </row>
    <row r="22" s="2" customFormat="true" ht="70.2" hidden="false" customHeight="true" outlineLevel="0" collapsed="false">
      <c r="A22" s="2" t="s">
        <v>9</v>
      </c>
      <c r="B22" s="2" t="s">
        <v>10</v>
      </c>
      <c r="C22" s="7" t="s">
        <v>85</v>
      </c>
      <c r="D22" s="8" t="s">
        <v>82</v>
      </c>
      <c r="E22" s="9" t="s">
        <v>86</v>
      </c>
      <c r="F22" s="2" t="s">
        <v>87</v>
      </c>
      <c r="G22" s="11" t="s">
        <v>15</v>
      </c>
      <c r="H22" s="2" t="s">
        <v>88</v>
      </c>
      <c r="I22" s="11" t="s">
        <v>15</v>
      </c>
      <c r="J22" s="12" t="str">
        <f aca="false">HYPERLINK("http://fcc.uca.es/web/tfgtfm/ver1.php?email1=maricarmen.duran@uca.es&amp;email2=lucia.beltrancamacho@alum.uca.es&amp;diahora=2020-11-06 11:03:43&amp;curso=2020/2021&amp;titulacion=GBT", "ver propuesta" )</f>
        <v>ver propuesta</v>
      </c>
    </row>
    <row r="23" s="2" customFormat="true" ht="37.2" hidden="false" customHeight="true" outlineLevel="0" collapsed="false">
      <c r="A23" s="2" t="s">
        <v>9</v>
      </c>
      <c r="B23" s="2" t="s">
        <v>10</v>
      </c>
      <c r="C23" s="7" t="s">
        <v>89</v>
      </c>
      <c r="D23" s="8" t="s">
        <v>23</v>
      </c>
      <c r="E23" s="9" t="s">
        <v>90</v>
      </c>
      <c r="F23" s="2" t="s">
        <v>25</v>
      </c>
      <c r="G23" s="11" t="s">
        <v>15</v>
      </c>
      <c r="H23" s="2" t="s">
        <v>26</v>
      </c>
      <c r="I23" s="11" t="s">
        <v>15</v>
      </c>
      <c r="J23" s="12" t="str">
        <f aca="false">HYPERLINK("http://fcc.uca.es/web/tfgtfm/ver1.php?email1=alberto.arias@uca.es&amp;email2=laureana.rebordinos@uca.es&amp;diahora=2020-11-06 10:39:43&amp;curso=2020/2021&amp;titulacion=GBT", "ver propuesta" )</f>
        <v>ver propuesta</v>
      </c>
    </row>
    <row r="24" s="2" customFormat="true" ht="54.6" hidden="false" customHeight="true" outlineLevel="0" collapsed="false">
      <c r="A24" s="2" t="s">
        <v>9</v>
      </c>
      <c r="B24" s="2" t="s">
        <v>10</v>
      </c>
      <c r="C24" s="7" t="s">
        <v>91</v>
      </c>
      <c r="D24" s="8" t="s">
        <v>23</v>
      </c>
      <c r="E24" s="9" t="s">
        <v>92</v>
      </c>
      <c r="F24" s="2" t="s">
        <v>25</v>
      </c>
      <c r="G24" s="11" t="s">
        <v>15</v>
      </c>
      <c r="H24" s="2" t="s">
        <v>26</v>
      </c>
      <c r="I24" s="11" t="s">
        <v>15</v>
      </c>
      <c r="J24" s="12" t="str">
        <f aca="false">HYPERLINK("http://fcc.uca.es/web/tfgtfm/ver1.php?email1=alberto.arias@uca.es&amp;email2=laureana.rebordinos@uca.es&amp;diahora=2020-11-06 10:30:13&amp;curso=2020/2021&amp;titulacion=GBT", "ver propuesta" )</f>
        <v>ver propuesta</v>
      </c>
    </row>
    <row r="25" s="2" customFormat="true" ht="65.4" hidden="false" customHeight="true" outlineLevel="0" collapsed="false">
      <c r="A25" s="2" t="s">
        <v>9</v>
      </c>
      <c r="B25" s="2" t="s">
        <v>10</v>
      </c>
      <c r="C25" s="7" t="s">
        <v>93</v>
      </c>
      <c r="D25" s="8" t="s">
        <v>94</v>
      </c>
      <c r="E25" s="9" t="s">
        <v>95</v>
      </c>
      <c r="F25" s="2" t="s">
        <v>30</v>
      </c>
      <c r="G25" s="11" t="s">
        <v>31</v>
      </c>
      <c r="H25" s="2" t="s">
        <v>96</v>
      </c>
      <c r="I25" s="11" t="s">
        <v>31</v>
      </c>
      <c r="J25" s="12" t="str">
        <f aca="false">HYPERLINK("http://fcc.uca.es/web/tfgtfm/ver1.php?email1=casimiro.mantell@uca.es&amp;email2=lourdes.casas@uca.es&amp;diahora=2020-11-05 21:06:32&amp;curso=2020/2021&amp;titulacion=GBT", "ver propuesta" )</f>
        <v>ver propuesta</v>
      </c>
    </row>
    <row r="26" s="2" customFormat="true" ht="79.2" hidden="false" customHeight="true" outlineLevel="0" collapsed="false">
      <c r="A26" s="2" t="s">
        <v>9</v>
      </c>
      <c r="B26" s="2" t="s">
        <v>10</v>
      </c>
      <c r="C26" s="7" t="s">
        <v>97</v>
      </c>
      <c r="D26" s="8" t="s">
        <v>34</v>
      </c>
      <c r="E26" s="9" t="s">
        <v>98</v>
      </c>
      <c r="F26" s="2" t="s">
        <v>30</v>
      </c>
      <c r="G26" s="11" t="s">
        <v>31</v>
      </c>
      <c r="H26" s="2" t="s">
        <v>96</v>
      </c>
      <c r="I26" s="11" t="s">
        <v>31</v>
      </c>
      <c r="J26" s="12" t="str">
        <f aca="false">HYPERLINK("http://fcc.uca.es/web/tfgtfm/ver1.php?email1=casimiro.mantell@uca.es&amp;email2=lourdes.casas@uca.es&amp;diahora=2020-11-05 21:03:36&amp;curso=2020/2021&amp;titulacion=GBT", "ver propuesta" )</f>
        <v>ver propuesta</v>
      </c>
    </row>
    <row r="27" s="2" customFormat="true" ht="52.8" hidden="false" customHeight="true" outlineLevel="0" collapsed="false">
      <c r="A27" s="2" t="s">
        <v>9</v>
      </c>
      <c r="B27" s="2" t="s">
        <v>10</v>
      </c>
      <c r="C27" s="7" t="s">
        <v>99</v>
      </c>
      <c r="D27" s="8" t="s">
        <v>34</v>
      </c>
      <c r="E27" s="9" t="s">
        <v>100</v>
      </c>
      <c r="F27" s="2" t="s">
        <v>30</v>
      </c>
      <c r="G27" s="11" t="s">
        <v>31</v>
      </c>
      <c r="H27" s="2" t="s">
        <v>101</v>
      </c>
      <c r="I27" s="11" t="s">
        <v>15</v>
      </c>
      <c r="J27" s="12" t="str">
        <f aca="false">HYPERLINK("http://fcc.uca.es/web/tfgtfm/ver1.php?email1=casimiro.mantell@uca.es&amp;email2=ismael.sanchez@gm.uca.es&amp;diahora=2020-11-05 20:59:23&amp;curso=2020/2021&amp;titulacion=GBT", "ver propuesta" )</f>
        <v>ver propuesta</v>
      </c>
    </row>
    <row r="28" s="2" customFormat="true" ht="54" hidden="false" customHeight="true" outlineLevel="0" collapsed="false">
      <c r="A28" s="2" t="s">
        <v>9</v>
      </c>
      <c r="B28" s="2" t="s">
        <v>10</v>
      </c>
      <c r="C28" s="7" t="s">
        <v>102</v>
      </c>
      <c r="D28" s="8" t="s">
        <v>28</v>
      </c>
      <c r="E28" s="9" t="s">
        <v>103</v>
      </c>
      <c r="F28" s="2" t="s">
        <v>104</v>
      </c>
      <c r="G28" s="11" t="s">
        <v>31</v>
      </c>
      <c r="H28" s="2" t="s">
        <v>105</v>
      </c>
      <c r="I28" s="11" t="s">
        <v>37</v>
      </c>
      <c r="J28" s="12" t="str">
        <f aca="false">HYPERLINK("http://fcc.uca.es/web/tfgtfm/ver1.php?email1=cristina.cejudo@uca.es&amp;email2=marta.ferreiro@uca.es&amp;diahora=2020-11-05 17:13:02&amp;curso=2020/2021&amp;titulacion=GBT", "ver propuesta" )</f>
        <v>ver propuesta</v>
      </c>
    </row>
    <row r="29" s="2" customFormat="true" ht="46.8" hidden="false" customHeight="false" outlineLevel="0" collapsed="false">
      <c r="A29" s="2" t="s">
        <v>9</v>
      </c>
      <c r="B29" s="2" t="s">
        <v>10</v>
      </c>
      <c r="C29" s="7" t="s">
        <v>106</v>
      </c>
      <c r="D29" s="8" t="s">
        <v>28</v>
      </c>
      <c r="E29" s="9" t="s">
        <v>107</v>
      </c>
      <c r="F29" s="2" t="s">
        <v>105</v>
      </c>
      <c r="G29" s="11" t="s">
        <v>37</v>
      </c>
      <c r="H29" s="2" t="s">
        <v>36</v>
      </c>
      <c r="I29" s="11" t="s">
        <v>37</v>
      </c>
      <c r="J29" s="12" t="str">
        <f aca="false">HYPERLINK("http://fcc.uca.es/web/tfgtfm/ver1.php?email1=marta.ferreiro@uca.es&amp;email2=gerardo.fernandez@uca.es&amp;diahora=2020-11-05 16:34:14&amp;curso=2020/2021&amp;titulacion=GBT", "ver propuesta" )</f>
        <v>ver propuesta</v>
      </c>
    </row>
    <row r="30" s="2" customFormat="true" ht="46.8" hidden="false" customHeight="false" outlineLevel="0" collapsed="false">
      <c r="A30" s="2" t="s">
        <v>9</v>
      </c>
      <c r="B30" s="2" t="s">
        <v>10</v>
      </c>
      <c r="C30" s="7" t="s">
        <v>108</v>
      </c>
      <c r="D30" s="8" t="s">
        <v>34</v>
      </c>
      <c r="E30" s="9" t="s">
        <v>109</v>
      </c>
      <c r="F30" s="2" t="s">
        <v>110</v>
      </c>
      <c r="G30" s="11" t="s">
        <v>52</v>
      </c>
      <c r="H30" s="2" t="s">
        <v>111</v>
      </c>
      <c r="I30" s="11" t="s">
        <v>15</v>
      </c>
      <c r="J30" s="12" t="str">
        <f aca="false">HYPERLINK("http://fcc.uca.es/web/tfgtfm/ver1.php?email1=rosa.varela@uca.es&amp;email2=jorge.bolivar@uca.es&amp;diahora=2020-11-05 13:16:20&amp;curso=2020/2021&amp;titulacion=GBT", "ver propuesta" )</f>
        <v>ver propuesta</v>
      </c>
    </row>
    <row r="31" s="2" customFormat="true" ht="46.8" hidden="false" customHeight="false" outlineLevel="0" collapsed="false">
      <c r="A31" s="2" t="s">
        <v>9</v>
      </c>
      <c r="B31" s="2" t="s">
        <v>10</v>
      </c>
      <c r="C31" s="7" t="s">
        <v>112</v>
      </c>
      <c r="D31" s="8" t="s">
        <v>34</v>
      </c>
      <c r="E31" s="9" t="s">
        <v>113</v>
      </c>
      <c r="F31" s="2" t="s">
        <v>84</v>
      </c>
      <c r="G31" s="11" t="s">
        <v>15</v>
      </c>
      <c r="H31" s="2" t="s">
        <v>26</v>
      </c>
      <c r="I31" s="11" t="s">
        <v>15</v>
      </c>
      <c r="J31" s="12" t="str">
        <f aca="false">HYPERLINK("http://fcc.uca.es/web/tfgtfm/ver1.php?email1=alejandro.merlo@uca.es&amp;email2=laureana.rebordinos@uca.es&amp;diahora=2020-11-05 12:43:09&amp;curso=2020/2021&amp;titulacion=GBT", "ver propuesta" )</f>
        <v>ver propuesta</v>
      </c>
    </row>
    <row r="32" s="2" customFormat="true" ht="46.8" hidden="false" customHeight="false" outlineLevel="0" collapsed="false">
      <c r="A32" s="2" t="s">
        <v>9</v>
      </c>
      <c r="B32" s="2" t="s">
        <v>10</v>
      </c>
      <c r="C32" s="7" t="s">
        <v>114</v>
      </c>
      <c r="D32" s="8" t="s">
        <v>12</v>
      </c>
      <c r="E32" s="9" t="s">
        <v>115</v>
      </c>
      <c r="F32" s="2" t="s">
        <v>116</v>
      </c>
      <c r="G32" s="11" t="s">
        <v>15</v>
      </c>
      <c r="H32" s="2" t="s">
        <v>117</v>
      </c>
      <c r="I32" s="11" t="s">
        <v>15</v>
      </c>
      <c r="J32" s="12" t="str">
        <f aca="false">HYPERLINK("http://fcc.uca.es/web/tfgtfm/ver1.php?email1=margarita.jimenezpalomares@uca.es&amp;email2=Almudena González Rovira&amp;diahora=2020-11-04 22:42:01&amp;curso=2020/2021&amp;titulacion=GBT", "ver propuesta" )</f>
        <v>ver propuesta</v>
      </c>
    </row>
    <row r="33" s="2" customFormat="true" ht="46.8" hidden="false" customHeight="false" outlineLevel="0" collapsed="false">
      <c r="A33" s="2" t="s">
        <v>9</v>
      </c>
      <c r="B33" s="2" t="s">
        <v>10</v>
      </c>
      <c r="C33" s="7" t="s">
        <v>118</v>
      </c>
      <c r="D33" s="8" t="s">
        <v>34</v>
      </c>
      <c r="E33" s="9" t="s">
        <v>119</v>
      </c>
      <c r="F33" s="2" t="s">
        <v>120</v>
      </c>
      <c r="G33" s="11" t="s">
        <v>31</v>
      </c>
      <c r="H33" s="2" t="s">
        <v>121</v>
      </c>
      <c r="I33" s="11" t="s">
        <v>31</v>
      </c>
      <c r="J33" s="12" t="str">
        <f aca="false">HYPERLINK("http://fcc.uca.es/web/tfgtfm/ver1.php?email1=clara.pereyra@uca.es&amp;email2=antonio.montes@uca.es&amp;diahora=2020-11-03 12:36:00&amp;curso=2020/2021&amp;titulacion=GBT", "ver propuesta" )</f>
        <v>ver propuesta</v>
      </c>
    </row>
    <row r="34" s="2" customFormat="true" ht="79.8" hidden="false" customHeight="true" outlineLevel="0" collapsed="false">
      <c r="A34" s="2" t="s">
        <v>9</v>
      </c>
      <c r="B34" s="2" t="s">
        <v>10</v>
      </c>
      <c r="C34" s="7" t="s">
        <v>122</v>
      </c>
      <c r="D34" s="8" t="s">
        <v>123</v>
      </c>
      <c r="E34" s="9" t="s">
        <v>124</v>
      </c>
      <c r="F34" s="2" t="s">
        <v>125</v>
      </c>
      <c r="G34" s="11" t="s">
        <v>126</v>
      </c>
      <c r="H34" s="2" t="s">
        <v>127</v>
      </c>
      <c r="I34" s="11" t="s">
        <v>126</v>
      </c>
      <c r="J34" s="12" t="str">
        <f aca="false">HYPERLINK("http://fcc.uca.es/web/tfgtfm/ver1.php?email1=almudena.aguinaco@uca.es&amp;email2=manolo.dominguez@uca.es&amp;diahora=2020-11-03 11:53:27&amp;curso=2020/2021&amp;titulacion=GBT", "ver propuesta" )</f>
        <v>ver propuesta</v>
      </c>
    </row>
    <row r="35" s="2" customFormat="true" ht="37.8" hidden="false" customHeight="true" outlineLevel="0" collapsed="false">
      <c r="A35" s="2" t="s">
        <v>9</v>
      </c>
      <c r="B35" s="2" t="s">
        <v>10</v>
      </c>
      <c r="C35" s="7" t="s">
        <v>128</v>
      </c>
      <c r="D35" s="8" t="s">
        <v>28</v>
      </c>
      <c r="E35" s="9" t="s">
        <v>129</v>
      </c>
      <c r="F35" s="2" t="s">
        <v>121</v>
      </c>
      <c r="G35" s="11" t="s">
        <v>31</v>
      </c>
      <c r="H35" s="2" t="s">
        <v>120</v>
      </c>
      <c r="I35" s="11" t="s">
        <v>31</v>
      </c>
      <c r="J35" s="12" t="str">
        <f aca="false">HYPERLINK("http://fcc.uca.es/web/tfgtfm/ver1.php?email1=antonio.montes@uca.es&amp;email2=clara.pereyra@uca.es&amp;diahora=2020-11-03 11:25:43&amp;curso=2020/2021&amp;titulacion=GBT", "ver propuesta" )</f>
        <v>ver propuesta</v>
      </c>
    </row>
    <row r="36" s="2" customFormat="true" ht="31.2" hidden="false" customHeight="false" outlineLevel="0" collapsed="false">
      <c r="A36" s="2" t="s">
        <v>9</v>
      </c>
      <c r="B36" s="2" t="s">
        <v>10</v>
      </c>
      <c r="C36" s="7" t="s">
        <v>130</v>
      </c>
      <c r="D36" s="8" t="s">
        <v>34</v>
      </c>
      <c r="E36" s="9" t="s">
        <v>131</v>
      </c>
      <c r="F36" s="2" t="s">
        <v>132</v>
      </c>
      <c r="G36" s="11" t="s">
        <v>52</v>
      </c>
      <c r="I36" s="11"/>
      <c r="J36" s="12" t="str">
        <f aca="false">HYPERLINK("http://fcc.uca.es/web/tfgtfm/ver1.php?email1=cristina.pinedo@uca.es&amp;email2=&amp;diahora=2020-10-27 14:43:26&amp;curso=2020/2021&amp;titulacion=GBT", "ver propuesta" )</f>
        <v>ver propuesta</v>
      </c>
    </row>
    <row r="37" s="2" customFormat="true" ht="46.8" hidden="false" customHeight="false" outlineLevel="0" collapsed="false">
      <c r="A37" s="2" t="s">
        <v>9</v>
      </c>
      <c r="B37" s="2" t="s">
        <v>10</v>
      </c>
      <c r="C37" s="7" t="s">
        <v>133</v>
      </c>
      <c r="D37" s="8" t="s">
        <v>34</v>
      </c>
      <c r="E37" s="9" t="s">
        <v>134</v>
      </c>
      <c r="F37" s="2" t="s">
        <v>132</v>
      </c>
      <c r="G37" s="11" t="s">
        <v>52</v>
      </c>
      <c r="H37" s="2" t="s">
        <v>56</v>
      </c>
      <c r="I37" s="11" t="s">
        <v>15</v>
      </c>
      <c r="J37" s="12" t="str">
        <f aca="false">HYPERLINK("http://fcc.uca.es/web/tfgtfm/ver1.php?email1=cristina.pinedo@uca.es&amp;email2=javier.moraga@uca.es&amp;diahora=2020-10-27 14:08:27&amp;curso=2020/2021&amp;titulacion=GBT", "ver propuesta" )</f>
        <v>ver propuesta</v>
      </c>
    </row>
    <row r="38" s="2" customFormat="true" ht="46.8" hidden="false" customHeight="false" outlineLevel="0" collapsed="false">
      <c r="A38" s="2" t="s">
        <v>9</v>
      </c>
      <c r="B38" s="2" t="s">
        <v>10</v>
      </c>
      <c r="C38" s="7" t="s">
        <v>135</v>
      </c>
      <c r="D38" s="8" t="s">
        <v>34</v>
      </c>
      <c r="E38" s="9" t="s">
        <v>136</v>
      </c>
      <c r="F38" s="2" t="s">
        <v>14</v>
      </c>
      <c r="G38" s="11" t="s">
        <v>15</v>
      </c>
      <c r="H38" s="2" t="s">
        <v>137</v>
      </c>
      <c r="I38" s="11" t="s">
        <v>15</v>
      </c>
      <c r="J38" s="12" t="str">
        <f aca="false">HYPERLINK("http://fcc.uca.es/web/tfgtfm/ver1.php?email1=gustavo.cordero@uca.es&amp;email2=jesusmanuel.cantoral@uca.es&amp;diahora=2020-10-27 10:51:44&amp;curso=2020/2021&amp;titulacion=GBT", "ver propuesta" )</f>
        <v>ver propuesta</v>
      </c>
    </row>
    <row r="39" s="2" customFormat="true" ht="62.4" hidden="false" customHeight="false" outlineLevel="0" collapsed="false">
      <c r="A39" s="2" t="s">
        <v>9</v>
      </c>
      <c r="B39" s="2" t="s">
        <v>10</v>
      </c>
      <c r="C39" s="7" t="s">
        <v>138</v>
      </c>
      <c r="D39" s="8" t="s">
        <v>42</v>
      </c>
      <c r="E39" s="9" t="s">
        <v>139</v>
      </c>
      <c r="F39" s="2" t="s">
        <v>140</v>
      </c>
      <c r="G39" s="11" t="s">
        <v>31</v>
      </c>
      <c r="I39" s="11"/>
      <c r="J39" s="12" t="str">
        <f aca="false">HYPERLINK("http://fcc.uca.es/web/tfgtfm/ver1.php?email1=manueljesus.diaz@uca.es&amp;email2=&amp;diahora=2020-10-26 13:44:29&amp;curso=2020/2021&amp;titulacion=GBT", "ver propuesta" )</f>
        <v>ver propuesta</v>
      </c>
    </row>
    <row r="40" s="2" customFormat="true" ht="31.2" hidden="false" customHeight="false" outlineLevel="0" collapsed="false">
      <c r="A40" s="2" t="s">
        <v>9</v>
      </c>
      <c r="B40" s="2" t="s">
        <v>10</v>
      </c>
      <c r="C40" s="7" t="s">
        <v>141</v>
      </c>
      <c r="D40" s="8" t="s">
        <v>34</v>
      </c>
      <c r="E40" s="9" t="s">
        <v>142</v>
      </c>
      <c r="F40" s="2" t="s">
        <v>14</v>
      </c>
      <c r="G40" s="11" t="s">
        <v>15</v>
      </c>
      <c r="H40" s="2" t="s">
        <v>137</v>
      </c>
      <c r="I40" s="11" t="s">
        <v>15</v>
      </c>
      <c r="J40" s="12" t="str">
        <f aca="false">HYPERLINK("http://fcc.uca.es/web/tfgtfm/ver1.php?email1=gustavo.cordero@uca.es&amp;email2=jesusmanuel.cantoral@uca.es&amp;diahora=2020-10-25 19:11:54&amp;curso=2020/2021&amp;titulacion=GBT", "ver propuesta" )</f>
        <v>ver propuesta</v>
      </c>
    </row>
    <row r="41" s="2" customFormat="true" ht="46.8" hidden="false" customHeight="false" outlineLevel="0" collapsed="false">
      <c r="A41" s="2" t="s">
        <v>9</v>
      </c>
      <c r="B41" s="2" t="s">
        <v>10</v>
      </c>
      <c r="C41" s="7" t="s">
        <v>143</v>
      </c>
      <c r="D41" s="8" t="s">
        <v>28</v>
      </c>
      <c r="E41" s="9" t="s">
        <v>144</v>
      </c>
      <c r="F41" s="2" t="s">
        <v>120</v>
      </c>
      <c r="G41" s="11" t="s">
        <v>31</v>
      </c>
      <c r="H41" s="2" t="s">
        <v>121</v>
      </c>
      <c r="I41" s="11" t="s">
        <v>31</v>
      </c>
      <c r="J41" s="12" t="str">
        <f aca="false">HYPERLINK("http://fcc.uca.es/web/tfgtfm/ver1.php?email1=clara.pereyra@uca.es&amp;email2=antonio.montes@uca.es&amp;diahora=2020-10-24 13:41:54&amp;curso=2020/2021&amp;titulacion=GBT", "ver propuesta" )</f>
        <v>ver propuesta</v>
      </c>
    </row>
    <row r="42" s="2" customFormat="true" ht="62.4" hidden="false" customHeight="false" outlineLevel="0" collapsed="false">
      <c r="A42" s="2" t="s">
        <v>9</v>
      </c>
      <c r="B42" s="2" t="s">
        <v>10</v>
      </c>
      <c r="C42" s="7" t="s">
        <v>145</v>
      </c>
      <c r="D42" s="8" t="s">
        <v>34</v>
      </c>
      <c r="E42" s="9" t="s">
        <v>146</v>
      </c>
      <c r="F42" s="2" t="s">
        <v>147</v>
      </c>
      <c r="G42" s="11" t="s">
        <v>126</v>
      </c>
      <c r="H42" s="2" t="s">
        <v>148</v>
      </c>
      <c r="I42" s="11" t="s">
        <v>126</v>
      </c>
      <c r="J42" s="12" t="str">
        <f aca="false">HYPERLINK("http://fcc.uca.es/web/tfgtfm/ver1.php?email1=manolo.piniero@uca.es&amp;email2=nicolas.rosafox@uca.es&amp;diahora=2020-10-23 18:12:19&amp;curso=2020/2021&amp;titulacion=GBT", "ver propuesta" )</f>
        <v>ver propuesta</v>
      </c>
    </row>
    <row r="43" s="2" customFormat="true" ht="46.8" hidden="false" customHeight="false" outlineLevel="0" collapsed="false">
      <c r="A43" s="2" t="s">
        <v>9</v>
      </c>
      <c r="B43" s="2" t="s">
        <v>10</v>
      </c>
      <c r="C43" s="7" t="s">
        <v>149</v>
      </c>
      <c r="D43" s="8" t="s">
        <v>28</v>
      </c>
      <c r="E43" s="9" t="s">
        <v>150</v>
      </c>
      <c r="F43" s="2" t="s">
        <v>151</v>
      </c>
      <c r="G43" s="11" t="s">
        <v>52</v>
      </c>
      <c r="H43" s="2" t="s">
        <v>53</v>
      </c>
      <c r="I43" s="11" t="s">
        <v>15</v>
      </c>
      <c r="J43" s="12" t="str">
        <f aca="false">HYPERLINK("http://fcc.uca.es/web/tfgtfm/ver1.php?email1=rosa.duran@uca.es&amp;email2=inmaculada.izquierdo@uca.es&amp;diahora=2020-10-23 13:00:31&amp;curso=2020/2021&amp;titulacion=GBT", "ver propuesta" )</f>
        <v>ver propuesta</v>
      </c>
    </row>
    <row r="44" s="2" customFormat="true" ht="46.8" hidden="false" customHeight="false" outlineLevel="0" collapsed="false">
      <c r="A44" s="2" t="s">
        <v>9</v>
      </c>
      <c r="B44" s="2" t="s">
        <v>10</v>
      </c>
      <c r="C44" s="7" t="s">
        <v>152</v>
      </c>
      <c r="D44" s="8" t="s">
        <v>34</v>
      </c>
      <c r="E44" s="9" t="s">
        <v>153</v>
      </c>
      <c r="F44" s="2" t="s">
        <v>154</v>
      </c>
      <c r="G44" s="11" t="s">
        <v>52</v>
      </c>
      <c r="I44" s="11"/>
      <c r="J44" s="12" t="str">
        <f aca="false">HYPERLINK("http://fcc.uca.es/web/tfgtfm/ver1.php?email1=josefina.aleu@uca.es&amp;email2=&amp;diahora=2020-10-22 11:17:49&amp;curso=2020/2021&amp;titulacion=GBT", "ver propuesta" )</f>
        <v>ver propuesta</v>
      </c>
    </row>
    <row r="45" s="2" customFormat="true" ht="93.6" hidden="false" customHeight="false" outlineLevel="0" collapsed="false">
      <c r="A45" s="2" t="s">
        <v>9</v>
      </c>
      <c r="B45" s="2" t="s">
        <v>10</v>
      </c>
      <c r="C45" s="7" t="s">
        <v>155</v>
      </c>
      <c r="D45" s="8" t="s">
        <v>28</v>
      </c>
      <c r="E45" s="9" t="s">
        <v>156</v>
      </c>
      <c r="F45" s="8" t="s">
        <v>157</v>
      </c>
      <c r="G45" s="11" t="s">
        <v>15</v>
      </c>
      <c r="H45" s="2" t="s">
        <v>88</v>
      </c>
      <c r="I45" s="11" t="s">
        <v>15</v>
      </c>
      <c r="J45" s="12" t="str">
        <f aca="false">HYPERLINK("http://fcc.uca.es/web/tfgtfm/ver1.php?email1=margarita.jimenezpalomares@gm.uca.es &amp;email2=lucia.beltrancamacho@alum.uca.es&amp;diahora=2020-12-08 20:04:48&amp;curso=2020/2021&amp;titulacion=GBT", "ver propuesta" )</f>
        <v>ver propuesta</v>
      </c>
    </row>
    <row r="46" s="2" customFormat="true" ht="46.8" hidden="false" customHeight="false" outlineLevel="0" collapsed="false">
      <c r="A46" s="2" t="s">
        <v>9</v>
      </c>
      <c r="B46" s="2" t="s">
        <v>10</v>
      </c>
      <c r="C46" s="7" t="s">
        <v>158</v>
      </c>
      <c r="D46" s="8" t="s">
        <v>82</v>
      </c>
      <c r="E46" s="9" t="s">
        <v>159</v>
      </c>
      <c r="F46" s="2" t="s">
        <v>160</v>
      </c>
      <c r="G46" s="11" t="s">
        <v>15</v>
      </c>
      <c r="H46" s="2" t="s">
        <v>161</v>
      </c>
      <c r="I46" s="11" t="s">
        <v>162</v>
      </c>
      <c r="J46" s="12" t="str">
        <f aca="false">HYPERLINK("http://fcc.uca.es/web/tfgtfm/ver1.php?email1=ceciliamatilde.fernandez@uca.es&amp;email2=fecir80@gmail.com&amp;diahora=2020-12-08 18:32:59&amp;curso=2020/2021&amp;titulacion=GBT", "ver propuesta" )</f>
        <v>ver propuesta</v>
      </c>
    </row>
    <row r="47" s="2" customFormat="true" ht="31.2" hidden="false" customHeight="false" outlineLevel="0" collapsed="false">
      <c r="A47" s="2" t="s">
        <v>9</v>
      </c>
      <c r="B47" s="2" t="s">
        <v>10</v>
      </c>
      <c r="C47" s="7" t="s">
        <v>163</v>
      </c>
      <c r="D47" s="8" t="s">
        <v>82</v>
      </c>
      <c r="E47" s="9" t="s">
        <v>164</v>
      </c>
      <c r="F47" s="2" t="s">
        <v>165</v>
      </c>
      <c r="G47" s="11" t="s">
        <v>15</v>
      </c>
      <c r="H47" s="2" t="s">
        <v>166</v>
      </c>
      <c r="I47" s="11" t="s">
        <v>15</v>
      </c>
      <c r="J47" s="12" t="str">
        <f aca="false">HYPERLINK("http://fcc.uca.es/web/tfgtfm/ver1.php?email1=almudena.escobar@uca.es&amp;email2=franciscojavier.fernandez@gm.uca.es&amp;diahora=2020-12-08 18:11:40&amp;curso=2020/2021&amp;titulacion=GBT", "ver propuesta" )</f>
        <v>ver propuesta</v>
      </c>
    </row>
    <row r="48" s="2" customFormat="true" ht="50.4" hidden="false" customHeight="true" outlineLevel="0" collapsed="false">
      <c r="A48" s="2" t="s">
        <v>9</v>
      </c>
      <c r="B48" s="2" t="s">
        <v>10</v>
      </c>
      <c r="C48" s="7" t="s">
        <v>167</v>
      </c>
      <c r="D48" s="8" t="s">
        <v>168</v>
      </c>
      <c r="E48" s="9" t="s">
        <v>169</v>
      </c>
      <c r="F48" s="2" t="s">
        <v>170</v>
      </c>
      <c r="G48" s="11" t="s">
        <v>31</v>
      </c>
      <c r="H48" s="2" t="s">
        <v>171</v>
      </c>
      <c r="I48" s="11" t="s">
        <v>172</v>
      </c>
      <c r="J48" s="12" t="str">
        <f aca="false">HYPERLINK("http://fcc.uca.es/web/tfgtfm/ver1.php?email1=carlosjose.alvarez@uca.es&amp;email2=joseluis.garcia@uca.es&amp;diahora=2020-12-08 10:42:22&amp;curso=2020/2021&amp;titulacion=GBT", "ver propuesta" )</f>
        <v>ver propuesta</v>
      </c>
    </row>
    <row r="49" s="2" customFormat="true" ht="58.2" hidden="false" customHeight="true" outlineLevel="0" collapsed="false">
      <c r="A49" s="2" t="s">
        <v>9</v>
      </c>
      <c r="B49" s="2" t="s">
        <v>10</v>
      </c>
      <c r="C49" s="7" t="s">
        <v>173</v>
      </c>
      <c r="D49" s="8" t="s">
        <v>174</v>
      </c>
      <c r="E49" s="9" t="s">
        <v>175</v>
      </c>
      <c r="F49" s="2" t="s">
        <v>48</v>
      </c>
      <c r="G49" s="11" t="s">
        <v>15</v>
      </c>
      <c r="H49" s="2" t="s">
        <v>176</v>
      </c>
      <c r="I49" s="11" t="s">
        <v>15</v>
      </c>
      <c r="J49" s="12" t="str">
        <f aca="false">HYPERLINK("http://fcc.uca.es/web/tfgtfm/ver1.php?email1=maria.carbu@uca.es&amp;email2=ana.fernandezmorales@uca.es&amp;diahora=2020-12-08 00:06:36&amp;curso=2020/2021&amp;titulacion=GBT", "ver propuesta" )</f>
        <v>ver propuesta</v>
      </c>
    </row>
    <row r="50" s="2" customFormat="true" ht="46.8" hidden="false" customHeight="false" outlineLevel="0" collapsed="false">
      <c r="A50" s="2" t="s">
        <v>9</v>
      </c>
      <c r="B50" s="2" t="s">
        <v>10</v>
      </c>
      <c r="C50" s="7" t="s">
        <v>177</v>
      </c>
      <c r="D50" s="8" t="s">
        <v>82</v>
      </c>
      <c r="E50" s="9" t="s">
        <v>178</v>
      </c>
      <c r="F50" s="2" t="s">
        <v>179</v>
      </c>
      <c r="G50" s="11" t="s">
        <v>15</v>
      </c>
      <c r="H50" s="2" t="s">
        <v>180</v>
      </c>
      <c r="I50" s="11" t="s">
        <v>15</v>
      </c>
      <c r="J50" s="12" t="str">
        <f aca="false">HYPERLINK("http://fcc.uca.es/web/tfgtfm/ver1.php?email1=enrique.aguado@uca.es&amp;email2=inmaculada.vicobarranco@gmail.com&amp;diahora=2020-12-07 20:20:37&amp;curso=2020/2021&amp;titulacion=GBT", "ver propuesta" )</f>
        <v>ver propuesta</v>
      </c>
    </row>
    <row r="51" s="2" customFormat="true" ht="51" hidden="false" customHeight="true" outlineLevel="0" collapsed="false">
      <c r="A51" s="2" t="s">
        <v>9</v>
      </c>
      <c r="B51" s="2" t="s">
        <v>10</v>
      </c>
      <c r="C51" s="7" t="s">
        <v>181</v>
      </c>
      <c r="D51" s="8" t="s">
        <v>34</v>
      </c>
      <c r="E51" s="9" t="s">
        <v>182</v>
      </c>
      <c r="F51" s="2" t="s">
        <v>30</v>
      </c>
      <c r="G51" s="11" t="s">
        <v>31</v>
      </c>
      <c r="H51" s="2" t="s">
        <v>183</v>
      </c>
      <c r="I51" s="11" t="s">
        <v>31</v>
      </c>
      <c r="J51" s="12" t="str">
        <f aca="false">HYPERLINK("http://fcc.uca.es/web/tfgtfm/ver1.php?email1=casimiro.mantell@uca.es&amp;email2=cristina.cejudo@gm.uca.es &amp;diahora=2020-12-07 12:08:47&amp;curso=2020/2021&amp;titulacion=GBT", "ver propuesta" )</f>
        <v>ver propuesta</v>
      </c>
    </row>
    <row r="52" s="2" customFormat="true" ht="78" hidden="false" customHeight="true" outlineLevel="0" collapsed="false">
      <c r="A52" s="2" t="s">
        <v>9</v>
      </c>
      <c r="B52" s="2" t="s">
        <v>10</v>
      </c>
      <c r="C52" s="7" t="s">
        <v>184</v>
      </c>
      <c r="D52" s="13" t="s">
        <v>82</v>
      </c>
      <c r="E52" s="9" t="s">
        <v>185</v>
      </c>
      <c r="F52" s="2" t="s">
        <v>170</v>
      </c>
      <c r="G52" s="11" t="s">
        <v>31</v>
      </c>
      <c r="H52" s="2" t="s">
        <v>186</v>
      </c>
      <c r="I52" s="11" t="s">
        <v>31</v>
      </c>
      <c r="J52" s="12" t="str">
        <f aca="false">HYPERLINK("http://fcc.uca.es/web/tfgtfm/ver1.php?email1=carlosjose.alvarez@uca.es&amp;email2=luisisidoro.romero@uca.es&amp;diahora=2020-12-07 11:30:27&amp;curso=2020/2021&amp;titulacion=GBT", "ver propuesta" )</f>
        <v>ver propuesta</v>
      </c>
    </row>
    <row r="53" s="2" customFormat="true" ht="31.2" hidden="false" customHeight="false" outlineLevel="0" collapsed="false">
      <c r="A53" s="2" t="s">
        <v>9</v>
      </c>
      <c r="B53" s="2" t="s">
        <v>10</v>
      </c>
      <c r="C53" s="7" t="s">
        <v>187</v>
      </c>
      <c r="D53" s="8" t="s">
        <v>174</v>
      </c>
      <c r="E53" s="9" t="s">
        <v>188</v>
      </c>
      <c r="F53" s="2" t="s">
        <v>189</v>
      </c>
      <c r="G53" s="11" t="s">
        <v>15</v>
      </c>
      <c r="H53" s="2" t="s">
        <v>160</v>
      </c>
      <c r="I53" s="11" t="s">
        <v>15</v>
      </c>
      <c r="J53" s="12" t="str">
        <f aca="false">HYPERLINK("http://fcc.uca.es/web/tfgtfm/ver1.php?email1=curro.garcia@uca.es&amp;email2=ceciliamatilde.fernandez@uca.es&amp;diahora=2020-12-06 20:01:43&amp;curso=2020/2021&amp;titulacion=GBT", "ver propuesta" )</f>
        <v>ver propuesta</v>
      </c>
    </row>
    <row r="54" s="2" customFormat="true" ht="53.4" hidden="false" customHeight="true" outlineLevel="0" collapsed="false">
      <c r="A54" s="2" t="s">
        <v>9</v>
      </c>
      <c r="B54" s="2" t="s">
        <v>10</v>
      </c>
      <c r="C54" s="7" t="s">
        <v>190</v>
      </c>
      <c r="D54" s="8" t="s">
        <v>82</v>
      </c>
      <c r="E54" s="9" t="s">
        <v>191</v>
      </c>
      <c r="F54" s="2" t="s">
        <v>192</v>
      </c>
      <c r="G54" s="11" t="s">
        <v>31</v>
      </c>
      <c r="I54" s="11"/>
      <c r="J54" s="12" t="str">
        <f aca="false">HYPERLINK("http://fcc.uca.es/web/tfgtfm/ver1.php?email1=anabelen.diaz@uca.es&amp;email2=&amp;diahora=2020-12-05 17:13:43&amp;curso=2020/2021&amp;titulacion=GBT", "ver propuesta" )</f>
        <v>ver propuesta</v>
      </c>
    </row>
    <row r="55" s="2" customFormat="true" ht="46.8" hidden="false" customHeight="false" outlineLevel="0" collapsed="false">
      <c r="A55" s="2" t="s">
        <v>9</v>
      </c>
      <c r="B55" s="2" t="s">
        <v>10</v>
      </c>
      <c r="C55" s="7" t="s">
        <v>193</v>
      </c>
      <c r="D55" s="8" t="s">
        <v>168</v>
      </c>
      <c r="E55" s="9" t="s">
        <v>194</v>
      </c>
      <c r="F55" s="2" t="s">
        <v>160</v>
      </c>
      <c r="G55" s="11" t="s">
        <v>15</v>
      </c>
      <c r="H55" s="2" t="s">
        <v>195</v>
      </c>
      <c r="I55" s="11" t="s">
        <v>15</v>
      </c>
      <c r="J55" s="12" t="str">
        <f aca="false">HYPERLINK("http://fcc.uca.es/web/tfgtfm/ver1.php?email1=ceciliamatilde.fernandez@uca.es&amp;email2=lucia.olveracollantes@alum.uca.es&amp;diahora=2020-12-04 23:29:37&amp;curso=2020/2021&amp;titulacion=GBT", "ver propuesta" )</f>
        <v>ver propuesta</v>
      </c>
    </row>
    <row r="56" s="2" customFormat="true" ht="31.2" hidden="false" customHeight="false" outlineLevel="0" collapsed="false">
      <c r="A56" s="2" t="s">
        <v>9</v>
      </c>
      <c r="B56" s="2" t="s">
        <v>10</v>
      </c>
      <c r="C56" s="7" t="s">
        <v>196</v>
      </c>
      <c r="D56" s="8" t="s">
        <v>82</v>
      </c>
      <c r="E56" s="9" t="s">
        <v>197</v>
      </c>
      <c r="F56" s="2" t="s">
        <v>198</v>
      </c>
      <c r="G56" s="11" t="s">
        <v>37</v>
      </c>
      <c r="H56" s="2" t="s">
        <v>199</v>
      </c>
      <c r="I56" s="11" t="s">
        <v>37</v>
      </c>
      <c r="J56" s="12" t="str">
        <f aca="false">HYPERLINK("http://fcc.uca.es/web/tfgtfm/ver1.php?email1=remedios.castro@uca.es&amp;email2=enrique.duranguerrero@uca.es&amp;diahora=2020-12-04 14:00:52&amp;curso=2020/2021&amp;titulacion=GBT", "ver propuesta" )</f>
        <v>ver propuesta</v>
      </c>
    </row>
    <row r="57" s="2" customFormat="true" ht="50.4" hidden="false" customHeight="true" outlineLevel="0" collapsed="false">
      <c r="A57" s="2" t="s">
        <v>9</v>
      </c>
      <c r="B57" s="2" t="s">
        <v>10</v>
      </c>
      <c r="C57" s="7" t="s">
        <v>200</v>
      </c>
      <c r="D57" s="8" t="s">
        <v>168</v>
      </c>
      <c r="E57" s="9" t="s">
        <v>201</v>
      </c>
      <c r="F57" s="2" t="s">
        <v>202</v>
      </c>
      <c r="G57" s="11" t="s">
        <v>15</v>
      </c>
      <c r="H57" s="2" t="s">
        <v>203</v>
      </c>
      <c r="I57" s="11" t="s">
        <v>15</v>
      </c>
      <c r="J57" s="12" t="str">
        <f aca="false">HYPERLINK("http://fcc.uca.es/web/tfgtfm/ver1.php?email1=antonio.astola@uca.es&amp;email2=manuel.valdivia@uca.es&amp;diahora=2020-12-04 13:29:58&amp;curso=2020/2021&amp;titulacion=GBT", "ver propuesta" )</f>
        <v>ver propuesta</v>
      </c>
    </row>
    <row r="58" s="2" customFormat="true" ht="65.4" hidden="false" customHeight="true" outlineLevel="0" collapsed="false">
      <c r="A58" s="2" t="s">
        <v>9</v>
      </c>
      <c r="B58" s="2" t="s">
        <v>10</v>
      </c>
      <c r="C58" s="7" t="s">
        <v>204</v>
      </c>
      <c r="D58" s="8" t="s">
        <v>82</v>
      </c>
      <c r="E58" s="9" t="s">
        <v>205</v>
      </c>
      <c r="F58" s="2" t="s">
        <v>206</v>
      </c>
      <c r="G58" s="11" t="s">
        <v>207</v>
      </c>
      <c r="H58" s="2" t="s">
        <v>208</v>
      </c>
      <c r="I58" s="11" t="s">
        <v>207</v>
      </c>
      <c r="J58" s="12" t="str">
        <f aca="false">HYPERLINK("http://fcc.uca.es/web/tfgtfm/ver1.php?email1=sokratis.papaspyrou@uca.es&amp;email2=emilio.garcia@uca.es&amp;diahora=2020-12-03 17:48:06&amp;curso=2020/2021&amp;titulacion=GBT", "ver propuesta" )</f>
        <v>ver propuesta</v>
      </c>
    </row>
    <row r="59" s="2" customFormat="true" ht="76.8" hidden="false" customHeight="true" outlineLevel="0" collapsed="false">
      <c r="A59" s="2" t="s">
        <v>9</v>
      </c>
      <c r="B59" s="2" t="s">
        <v>10</v>
      </c>
      <c r="C59" s="7" t="s">
        <v>209</v>
      </c>
      <c r="D59" s="8" t="s">
        <v>168</v>
      </c>
      <c r="E59" s="9" t="s">
        <v>210</v>
      </c>
      <c r="F59" s="2" t="s">
        <v>202</v>
      </c>
      <c r="G59" s="11" t="s">
        <v>15</v>
      </c>
      <c r="H59" s="2" t="s">
        <v>211</v>
      </c>
      <c r="I59" s="11" t="s">
        <v>15</v>
      </c>
      <c r="J59" s="12" t="str">
        <f aca="false">HYPERLINK("http://fcc.uca.es/web/tfgtfm/ver1.php?email1=antonio.astola@uca.es&amp;email2=juanantonio.sitcha@csic.es&amp;diahora=2020-12-03 10:15:27&amp;curso=2020/2021&amp;titulacion=GBT", "ver propuesta" )</f>
        <v>ver propuesta</v>
      </c>
    </row>
    <row r="60" s="2" customFormat="true" ht="46.8" hidden="false" customHeight="false" outlineLevel="0" collapsed="false">
      <c r="A60" s="2" t="s">
        <v>9</v>
      </c>
      <c r="B60" s="2" t="s">
        <v>10</v>
      </c>
      <c r="C60" s="7" t="s">
        <v>212</v>
      </c>
      <c r="D60" s="8" t="s">
        <v>168</v>
      </c>
      <c r="E60" s="9" t="s">
        <v>213</v>
      </c>
      <c r="F60" s="2" t="s">
        <v>202</v>
      </c>
      <c r="G60" s="11" t="s">
        <v>15</v>
      </c>
      <c r="H60" s="2" t="s">
        <v>203</v>
      </c>
      <c r="I60" s="11" t="s">
        <v>15</v>
      </c>
      <c r="J60" s="12" t="str">
        <f aca="false">HYPERLINK("http://fcc.uca.es/web/tfgtfm/ver1.php?email1=antonio.astola@uca.es&amp;email2=manuel.valdivia@uca.es&amp;diahora=2020-12-02 22:08:42&amp;curso=2020/2021&amp;titulacion=GBT", "ver propuesta" )</f>
        <v>ver propuesta</v>
      </c>
    </row>
    <row r="61" s="2" customFormat="true" ht="61.2" hidden="false" customHeight="true" outlineLevel="0" collapsed="false">
      <c r="A61" s="2" t="s">
        <v>9</v>
      </c>
      <c r="B61" s="2" t="s">
        <v>10</v>
      </c>
      <c r="C61" s="7" t="s">
        <v>214</v>
      </c>
      <c r="D61" s="8" t="s">
        <v>168</v>
      </c>
      <c r="E61" s="9" t="s">
        <v>215</v>
      </c>
      <c r="F61" s="2" t="s">
        <v>216</v>
      </c>
      <c r="G61" s="11" t="s">
        <v>15</v>
      </c>
      <c r="H61" s="2" t="s">
        <v>217</v>
      </c>
      <c r="I61" s="11" t="s">
        <v>15</v>
      </c>
      <c r="J61" s="12" t="str">
        <f aca="false">HYPERLINK("http://fcc.uca.es/web/tfgtfm/ver1.php?email1=antonio.astola@uca.es &amp;email2=juanantonio.sitcha@uca.es&amp;diahora=2020-12-02 19:51:53&amp;curso=2020/2021&amp;titulacion=GBT", "ver propuesta" )</f>
        <v>ver propuesta</v>
      </c>
    </row>
    <row r="62" s="2" customFormat="true" ht="46.8" hidden="false" customHeight="false" outlineLevel="0" collapsed="false">
      <c r="A62" s="2" t="s">
        <v>9</v>
      </c>
      <c r="B62" s="2" t="s">
        <v>10</v>
      </c>
      <c r="C62" s="7" t="s">
        <v>218</v>
      </c>
      <c r="D62" s="8" t="s">
        <v>82</v>
      </c>
      <c r="E62" s="9" t="s">
        <v>219</v>
      </c>
      <c r="F62" s="2" t="s">
        <v>14</v>
      </c>
      <c r="G62" s="11" t="s">
        <v>15</v>
      </c>
      <c r="H62" s="2" t="s">
        <v>137</v>
      </c>
      <c r="I62" s="11" t="s">
        <v>15</v>
      </c>
      <c r="J62" s="12" t="str">
        <f aca="false">HYPERLINK("http://fcc.uca.es/web/tfgtfm/ver1.php?email1=gustavo.cordero@uca.es&amp;email2=jesusmanuel.cantoral@uca.es&amp;diahora=2020-12-02 12:45:51&amp;curso=2020/2021&amp;titulacion=GBT", "ver propuesta" )</f>
        <v>ver propuesta</v>
      </c>
    </row>
    <row r="63" s="2" customFormat="true" ht="31.2" hidden="false" customHeight="false" outlineLevel="0" collapsed="false">
      <c r="A63" s="2" t="s">
        <v>9</v>
      </c>
      <c r="B63" s="2" t="s">
        <v>10</v>
      </c>
      <c r="C63" s="7" t="s">
        <v>220</v>
      </c>
      <c r="D63" s="8" t="s">
        <v>34</v>
      </c>
      <c r="E63" s="9" t="s">
        <v>221</v>
      </c>
      <c r="F63" s="2" t="s">
        <v>222</v>
      </c>
      <c r="G63" s="11" t="s">
        <v>15</v>
      </c>
      <c r="I63" s="11"/>
      <c r="J63" s="12" t="str">
        <f aca="false">HYPERLINK("http://fcc.uca.es/web/tfgtfm/ver1.php?email1=antonio.campos@uca.es&amp;email2=&amp;diahora=2020-11-07 15:24:22&amp;curso=2020/2021&amp;titulacion=GBT", "ver propuesta" )</f>
        <v>ver propuesta</v>
      </c>
    </row>
    <row r="64" s="2" customFormat="true" ht="31.2" hidden="false" customHeight="false" outlineLevel="0" collapsed="false">
      <c r="A64" s="2" t="s">
        <v>9</v>
      </c>
      <c r="B64" s="2" t="s">
        <v>10</v>
      </c>
      <c r="C64" s="7" t="s">
        <v>223</v>
      </c>
      <c r="D64" s="8" t="s">
        <v>34</v>
      </c>
      <c r="E64" s="9" t="s">
        <v>224</v>
      </c>
      <c r="F64" s="2" t="s">
        <v>222</v>
      </c>
      <c r="G64" s="11" t="s">
        <v>15</v>
      </c>
      <c r="I64" s="11"/>
      <c r="J64" s="12" t="str">
        <f aca="false">HYPERLINK("http://fcc.uca.es/web/tfgtfm/ver1.php?email1=antonio.campos@uca.es&amp;email2=&amp;diahora=2020-11-07 13:33:56&amp;curso=2020/2021&amp;titulacion=GBT", "ver propuesta" )</f>
        <v>ver propuesta</v>
      </c>
    </row>
    <row r="65" s="2" customFormat="true" ht="46.8" hidden="false" customHeight="false" outlineLevel="0" collapsed="false">
      <c r="A65" s="2" t="s">
        <v>9</v>
      </c>
      <c r="B65" s="2" t="s">
        <v>10</v>
      </c>
      <c r="C65" s="7" t="s">
        <v>225</v>
      </c>
      <c r="D65" s="8" t="s">
        <v>28</v>
      </c>
      <c r="E65" s="9" t="s">
        <v>144</v>
      </c>
      <c r="F65" s="2" t="s">
        <v>120</v>
      </c>
      <c r="G65" s="11" t="s">
        <v>31</v>
      </c>
      <c r="H65" s="2" t="s">
        <v>121</v>
      </c>
      <c r="I65" s="11" t="s">
        <v>31</v>
      </c>
      <c r="J65" s="12" t="str">
        <f aca="false">HYPERLINK("http://fcc.uca.es/web/tfgtfm/ver1.php?email1=clara.pereyra@uca.es&amp;email2=antonio.montes@uca.es&amp;diahora=2020-10-24 13:39:27&amp;curso=2020/2021&amp;titulacion=GBT", "ver propuesta" )</f>
        <v>ver propuesta</v>
      </c>
    </row>
    <row r="66" s="2" customFormat="true" ht="46.8" hidden="false" customHeight="false" outlineLevel="0" collapsed="false">
      <c r="A66" s="2" t="s">
        <v>9</v>
      </c>
      <c r="B66" s="2" t="s">
        <v>10</v>
      </c>
      <c r="C66" s="7" t="s">
        <v>226</v>
      </c>
      <c r="D66" s="8" t="s">
        <v>12</v>
      </c>
      <c r="E66" s="9" t="s">
        <v>227</v>
      </c>
      <c r="F66" s="2" t="s">
        <v>228</v>
      </c>
      <c r="G66" s="11" t="s">
        <v>52</v>
      </c>
      <c r="H66" s="2" t="s">
        <v>229</v>
      </c>
      <c r="I66" s="11" t="s">
        <v>52</v>
      </c>
      <c r="J66" s="12" t="str">
        <f aca="false">HYPERLINK("http://fcc.uca.es/web/tfgtfm/ver1.php?email1=ana.simonet@uca.es&amp;email2=alexandra.garcia@uca.es&amp;diahora=2020-10-23 12:47:51&amp;curso=2020/2021&amp;titulacion=GBT", "ver propuesta" )</f>
        <v>ver propuesta</v>
      </c>
    </row>
    <row r="67" s="14" customFormat="true" ht="15.6" hidden="false" customHeight="false" outlineLevel="0" collapsed="false">
      <c r="C67" s="15"/>
      <c r="D67" s="16"/>
      <c r="E67" s="17"/>
      <c r="G67" s="18"/>
      <c r="I67" s="18"/>
      <c r="J67" s="12"/>
    </row>
    <row r="68" s="2" customFormat="true" ht="67.2" hidden="false" customHeight="true" outlineLevel="0" collapsed="false">
      <c r="A68" s="2" t="s">
        <v>230</v>
      </c>
      <c r="B68" s="2" t="s">
        <v>10</v>
      </c>
      <c r="C68" s="7" t="s">
        <v>231</v>
      </c>
      <c r="D68" s="8" t="s">
        <v>82</v>
      </c>
      <c r="E68" s="9" t="s">
        <v>232</v>
      </c>
      <c r="F68" s="2" t="s">
        <v>233</v>
      </c>
      <c r="G68" s="11" t="s">
        <v>52</v>
      </c>
      <c r="H68" s="2" t="s">
        <v>234</v>
      </c>
      <c r="I68" s="11" t="s">
        <v>15</v>
      </c>
      <c r="J68" s="12" t="str">
        <f aca="false">HYPERLINK("http://fcc.uca.es/web/tfgtfm/ver1.php?email1=mariajesus.duran@uca.es&amp;email2=ricardo.gomez@gm.uca.es&amp;diahora=2020-11-06 16:37:39&amp;curso=2020/2021&amp;titulacion=GBT%2bGQU", "ver propuesta" )</f>
        <v>ver propuesta</v>
      </c>
    </row>
    <row r="69" s="2" customFormat="true" ht="39" hidden="false" customHeight="true" outlineLevel="0" collapsed="false">
      <c r="A69" s="2" t="s">
        <v>230</v>
      </c>
      <c r="B69" s="2" t="s">
        <v>10</v>
      </c>
      <c r="C69" s="7" t="s">
        <v>235</v>
      </c>
      <c r="D69" s="8" t="s">
        <v>34</v>
      </c>
      <c r="E69" s="9" t="s">
        <v>236</v>
      </c>
      <c r="F69" s="2" t="s">
        <v>237</v>
      </c>
      <c r="G69" s="11" t="s">
        <v>37</v>
      </c>
      <c r="H69" s="2" t="s">
        <v>238</v>
      </c>
      <c r="I69" s="11" t="s">
        <v>37</v>
      </c>
      <c r="J69" s="12" t="str">
        <f aca="false">HYPERLINK("http://fcc.uca.es/web/tfgtfm/ver1.php?email1=josem.palacios@uca.es&amp;email2=laura.cubillana@uca.es&amp;diahora=2020-11-03 09:10:31&amp;curso=2020/2021&amp;titulacion=GBT%2bGQU", "ver propuesta" )</f>
        <v>ver propuesta</v>
      </c>
    </row>
    <row r="70" s="2" customFormat="true" ht="52.8" hidden="false" customHeight="true" outlineLevel="0" collapsed="false">
      <c r="A70" s="2" t="s">
        <v>230</v>
      </c>
      <c r="B70" s="2" t="s">
        <v>10</v>
      </c>
      <c r="C70" s="7" t="s">
        <v>239</v>
      </c>
      <c r="D70" s="8" t="s">
        <v>34</v>
      </c>
      <c r="E70" s="9" t="s">
        <v>240</v>
      </c>
      <c r="F70" s="2" t="s">
        <v>237</v>
      </c>
      <c r="G70" s="11" t="s">
        <v>37</v>
      </c>
      <c r="H70" s="2" t="s">
        <v>16</v>
      </c>
      <c r="I70" s="11" t="s">
        <v>15</v>
      </c>
      <c r="J70" s="12" t="str">
        <f aca="false">HYPERLINK("http://fcc.uca.es/web/tfgtfm/ver1.php?email1=josem.palacios@uca.es&amp;email2=marina.ruiz@uca.es&amp;diahora=2020-10-27 13:03:01&amp;curso=2020/2021&amp;titulacion=GBT%2bGQU", "ver propuesta" )</f>
        <v>ver propuesta</v>
      </c>
    </row>
    <row r="71" s="2" customFormat="true" ht="46.8" hidden="false" customHeight="false" outlineLevel="0" collapsed="false">
      <c r="A71" s="2" t="s">
        <v>230</v>
      </c>
      <c r="B71" s="2" t="s">
        <v>10</v>
      </c>
      <c r="C71" s="7" t="s">
        <v>241</v>
      </c>
      <c r="D71" s="8" t="s">
        <v>34</v>
      </c>
      <c r="E71" s="9" t="s">
        <v>242</v>
      </c>
      <c r="F71" s="2" t="s">
        <v>154</v>
      </c>
      <c r="G71" s="11" t="s">
        <v>52</v>
      </c>
      <c r="I71" s="11"/>
      <c r="J71" s="12" t="str">
        <f aca="false">HYPERLINK("http://fcc.uca.es/web/tfgtfm/ver1.php?email1=josefina.aleu@uca.es&amp;email2=&amp;diahora=2020-10-22 10:52:50&amp;curso=2020/2021&amp;titulacion=GBT%2bGQU", "ver propuesta" )</f>
        <v>ver propuesta</v>
      </c>
    </row>
    <row r="72" s="19" customFormat="true" ht="15.6" hidden="false" customHeight="false" outlineLevel="0" collapsed="false">
      <c r="C72" s="20"/>
      <c r="D72" s="21"/>
      <c r="E72" s="22"/>
      <c r="G72" s="23"/>
      <c r="I72" s="23"/>
      <c r="J72" s="12"/>
    </row>
    <row r="73" s="2" customFormat="true" ht="44.4" hidden="false" customHeight="true" outlineLevel="0" collapsed="false">
      <c r="A73" s="2" t="s">
        <v>243</v>
      </c>
      <c r="B73" s="2" t="s">
        <v>10</v>
      </c>
      <c r="C73" s="7" t="s">
        <v>244</v>
      </c>
      <c r="D73" s="8" t="s">
        <v>245</v>
      </c>
      <c r="E73" s="9" t="s">
        <v>246</v>
      </c>
      <c r="F73" s="2" t="s">
        <v>247</v>
      </c>
      <c r="G73" s="11" t="s">
        <v>31</v>
      </c>
      <c r="H73" s="2" t="s">
        <v>248</v>
      </c>
      <c r="I73" s="11" t="s">
        <v>31</v>
      </c>
      <c r="J73" s="12" t="str">
        <f aca="false">HYPERLINK("http://fcc.uca.es/web/tfgtfm/ver1.php?email1=ricardo.martin@uca.es&amp;email2=mariajose.munoz@uca.es&amp;diahora=2020-12-09 09:21:21&amp;curso=2020/2021&amp;titulacion=GIQ%2bGBT", "ver propuesta" )</f>
        <v>ver propuesta</v>
      </c>
    </row>
    <row r="74" s="2" customFormat="true" ht="82.2" hidden="false" customHeight="true" outlineLevel="0" collapsed="false">
      <c r="A74" s="2" t="s">
        <v>243</v>
      </c>
      <c r="B74" s="2" t="s">
        <v>10</v>
      </c>
      <c r="C74" s="7" t="s">
        <v>249</v>
      </c>
      <c r="D74" s="13" t="s">
        <v>250</v>
      </c>
      <c r="E74" s="9" t="s">
        <v>251</v>
      </c>
      <c r="F74" s="2" t="s">
        <v>252</v>
      </c>
      <c r="G74" s="11" t="s">
        <v>31</v>
      </c>
      <c r="H74" s="2" t="s">
        <v>253</v>
      </c>
      <c r="I74" s="11" t="s">
        <v>31</v>
      </c>
      <c r="J74" s="12" t="str">
        <f aca="false">HYPERLINK("http://fcc.uca.es/web/tfgtfm/ver1.php?email1=ana.blandino@uca.es&amp;email2=kaoutar.aboudi@uca.es&amp;diahora=2020-12-01 21:16:41&amp;curso=2020/2021&amp;titulacion=GIQ%2bGBT", "ver propuesta" )</f>
        <v>ver propuesta</v>
      </c>
    </row>
    <row r="75" s="2" customFormat="true" ht="43.2" hidden="false" customHeight="false" outlineLevel="0" collapsed="false">
      <c r="A75" s="2" t="s">
        <v>243</v>
      </c>
      <c r="B75" s="2" t="s">
        <v>10</v>
      </c>
      <c r="C75" s="7" t="s">
        <v>254</v>
      </c>
      <c r="D75" s="13" t="s">
        <v>255</v>
      </c>
      <c r="E75" s="9" t="s">
        <v>256</v>
      </c>
      <c r="F75" s="2" t="s">
        <v>257</v>
      </c>
      <c r="G75" s="11" t="s">
        <v>31</v>
      </c>
      <c r="H75" s="2" t="s">
        <v>258</v>
      </c>
      <c r="I75" s="11" t="s">
        <v>31</v>
      </c>
      <c r="J75" s="12" t="str">
        <f aca="false">HYPERLINK("http://fcc.uca.es/web/tfgtfm/ver1.php?email1=martin.ramirez@uca.es&amp;email2=joaquin.gonzalez@uca.es &amp;diahora=2020-11-06 16:44:13&amp;curso=2020/2021&amp;titulacion=GIQ%2bGBT", "ver propuesta" )</f>
        <v>ver propuesta</v>
      </c>
    </row>
    <row r="76" s="2" customFormat="true" ht="46.8" hidden="false" customHeight="false" outlineLevel="0" collapsed="false">
      <c r="A76" s="2" t="s">
        <v>243</v>
      </c>
      <c r="B76" s="2" t="s">
        <v>10</v>
      </c>
      <c r="C76" s="7" t="s">
        <v>259</v>
      </c>
      <c r="D76" s="13" t="s">
        <v>260</v>
      </c>
      <c r="E76" s="9" t="s">
        <v>261</v>
      </c>
      <c r="F76" s="2" t="s">
        <v>257</v>
      </c>
      <c r="G76" s="11" t="s">
        <v>31</v>
      </c>
      <c r="H76" s="2" t="s">
        <v>258</v>
      </c>
      <c r="I76" s="11" t="s">
        <v>31</v>
      </c>
      <c r="J76" s="12" t="str">
        <f aca="false">HYPERLINK("http://fcc.uca.es/web/tfgtfm/ver1.php?email1=martin.ramirez@uca.es&amp;email2=joaquin.gonzalez@uca.es &amp;diahora=2020-11-05 19:02:56&amp;curso=2020/2021&amp;titulacion=GIQ%2bGBT", "ver propuesta" )</f>
        <v>ver propuesta</v>
      </c>
    </row>
  </sheetData>
  <hyperlinks>
    <hyperlink ref="E34" r:id="rId1" display="silviabeardo@hotmail.com 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2021-01-11T19:32:28Z</dcterms:created>
  <dc:creator>Unknown Creator</dc:creator>
  <dc:description/>
  <dc:language>es-ES</dc:language>
  <cp:lastModifiedBy>Mar</cp:lastModifiedBy>
  <dcterms:modified xsi:type="dcterms:W3CDTF">2021-01-12T18:44:02Z</dcterms:modified>
  <cp:revision>0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